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76" windowWidth="8025" windowHeight="9315" tabRatio="788" activeTab="1"/>
  </bookViews>
  <sheets>
    <sheet name="Instructions" sheetId="1" r:id="rId1"/>
    <sheet name="Team Play" sheetId="2" r:id="rId2"/>
    <sheet name="Singles" sheetId="3" r:id="rId3"/>
    <sheet name="Better Ball" sheetId="4" r:id="rId4"/>
    <sheet name="Team Hndcp" sheetId="5" r:id="rId5"/>
    <sheet name="Team Reference" sheetId="6" r:id="rId6"/>
  </sheets>
  <definedNames>
    <definedName name="ElReyLI">'Team Reference'!$D$5:$D$34</definedName>
    <definedName name="ElVerdeLI">'Team Reference'!$D$35:$D$74</definedName>
    <definedName name="handicap_lookup">IF(ISNONTEXT(#REF!),"",ROUND(VLOOKUP(#REF!,'Team Reference'!$A$5:$D$27,4,FALSE)*(#REF!/#REF!),0))</definedName>
    <definedName name="individual_strokes">IF(AND(ISNUMBER('Singles'!IV65536),ISNUMBER('Singles'!C65536)),'Singles'!IV65536-'Singles'!C65536,"")</definedName>
    <definedName name="LI">'Team Reference'!$D$5:$D$114</definedName>
    <definedName name="MembersIndexes">'Team Reference'!$A$5:$D$312</definedName>
    <definedName name="SinglesSlope">'Singles'!$C$5</definedName>
    <definedName name="StandardSlope">#REF!</definedName>
    <definedName name="TeamHndcpSlope">'Team Hndcp'!$C$5</definedName>
    <definedName name="TeamPlaySlope" localSheetId="3">'Better Ball'!$C$5</definedName>
    <definedName name="TeamPlaySlope">'Team Play'!$C$5</definedName>
  </definedNames>
  <calcPr fullCalcOnLoad="1"/>
</workbook>
</file>

<file path=xl/sharedStrings.xml><?xml version="1.0" encoding="utf-8"?>
<sst xmlns="http://schemas.openxmlformats.org/spreadsheetml/2006/main" count="251" uniqueCount="142">
  <si>
    <t>SCGA</t>
  </si>
  <si>
    <t>El Rey</t>
  </si>
  <si>
    <t>El Verde</t>
  </si>
  <si>
    <t>Name</t>
  </si>
  <si>
    <t>Rank</t>
  </si>
  <si>
    <t>LI</t>
  </si>
  <si>
    <t>Team</t>
  </si>
  <si>
    <t>68-7528</t>
  </si>
  <si>
    <t>20-4724</t>
  </si>
  <si>
    <t>20-4551</t>
  </si>
  <si>
    <t>71-1695</t>
  </si>
  <si>
    <t>74-3952</t>
  </si>
  <si>
    <t>88-8686</t>
  </si>
  <si>
    <t>Course
Hdcp</t>
  </si>
  <si>
    <t>Eisenhower</t>
  </si>
  <si>
    <t>Morning</t>
  </si>
  <si>
    <t>Course:</t>
  </si>
  <si>
    <t>Slope:</t>
  </si>
  <si>
    <t>Round:</t>
  </si>
  <si>
    <t>First Time:</t>
  </si>
  <si>
    <t>Increment (minutes):</t>
  </si>
  <si>
    <t>Time</t>
  </si>
  <si>
    <t>Player</t>
  </si>
  <si>
    <t>(Course Name)</t>
  </si>
  <si>
    <t>(Fill in name for round)</t>
  </si>
  <si>
    <t>(Fill in slope for course/tees)</t>
  </si>
  <si>
    <t>(Fill in first tee time)</t>
  </si>
  <si>
    <t>(Fill in # of minutes between tee times)</t>
  </si>
  <si>
    <t>Tee Markers</t>
  </si>
  <si>
    <t>White Stones</t>
  </si>
  <si>
    <t>(Fill in tees played for this round)</t>
  </si>
  <si>
    <t>Singles Play Pairings</t>
  </si>
  <si>
    <t>Team Play Pairings</t>
  </si>
  <si>
    <t>Team
Strokes</t>
  </si>
  <si>
    <t>Ind.
Strokes</t>
  </si>
  <si>
    <t>%  of Low Handicap</t>
  </si>
  <si>
    <t>% of High Handicap</t>
  </si>
  <si>
    <t>(Fill in percent of high member's handicap)</t>
  </si>
  <si>
    <t>(Fill in percent of low member's handicap)</t>
  </si>
  <si>
    <t>Team
Hdcp</t>
  </si>
  <si>
    <t>Team Handicap Pairings</t>
  </si>
  <si>
    <t># of Times:</t>
  </si>
  <si>
    <t>(Fill in how many times you have)</t>
  </si>
  <si>
    <t>(Make sure every player is on this list with at least LI)</t>
  </si>
  <si>
    <t>Cetina, Fausto</t>
  </si>
  <si>
    <t>Jacalone, Mark</t>
  </si>
  <si>
    <t>King, Mike</t>
  </si>
  <si>
    <t>Mardany, Craig</t>
  </si>
  <si>
    <t>Martin, Steve</t>
  </si>
  <si>
    <t>Melniker, Rick</t>
  </si>
  <si>
    <t>Mohler, Thomas</t>
  </si>
  <si>
    <t>Pisarski, Lee</t>
  </si>
  <si>
    <t>Postel, Paul</t>
  </si>
  <si>
    <t>Robinson, Mark</t>
  </si>
  <si>
    <t>Seto, Ron</t>
  </si>
  <si>
    <t>Waddell, Reed</t>
  </si>
  <si>
    <t>Wasson, Don</t>
  </si>
  <si>
    <t>Ciebiera, Craig</t>
  </si>
  <si>
    <t>Myers, Steve</t>
  </si>
  <si>
    <t>Nieman, Tom</t>
  </si>
  <si>
    <t>Stuart, Don</t>
  </si>
  <si>
    <t>Tushingham, Dick</t>
  </si>
  <si>
    <t>Zimmerman, Rick</t>
  </si>
  <si>
    <t>Campbell, Martin</t>
  </si>
  <si>
    <t>Green, Evan</t>
  </si>
  <si>
    <t>Esperti, Trent</t>
  </si>
  <si>
    <t>33-6383</t>
  </si>
  <si>
    <t>41-4324</t>
  </si>
  <si>
    <t>67-8471</t>
  </si>
  <si>
    <t>Myers, Richard</t>
  </si>
  <si>
    <t>61-3419</t>
  </si>
  <si>
    <t>27-2614</t>
  </si>
  <si>
    <t>62-1112</t>
  </si>
  <si>
    <t>83-6478</t>
  </si>
  <si>
    <t>32-2336</t>
  </si>
  <si>
    <t>28-2593</t>
  </si>
  <si>
    <t>06-2019</t>
  </si>
  <si>
    <t>65-7973</t>
  </si>
  <si>
    <t>66-0055</t>
  </si>
  <si>
    <t>07-6055</t>
  </si>
  <si>
    <t>In general, choose the sheet you want to use by clicking on it (e.g. for Team Play, click on the Team Play tab below).  Fill in the course name, Tees to be played, the course slope for those tees (important!), a name for the round, the first starting time, the number of times in the event, and number of minutes between times.  Next, fill in the names of the players for each time.  The worksheet will calculate the player's course handicap based on their low index and the course's slope, the team handicap (if any), the handicap strokes for the individual matches (if any) and the handicap strokes for the team matches (if any).</t>
  </si>
  <si>
    <t>Instructions</t>
  </si>
  <si>
    <t>This workbook helps you to set up a tournament by computing course handicaps, tee times, and group/individual match handicaps for various formats.  It contains 5 separate worksheets (see the tabs at the bottom below):
  Instructions        -- This sheet
  Team Reference -- A reference containing all players names, team affiliation, low index, and rank within their team
  Singles              -- A worksheet for singles match play
  Team Play         -- A worksheet for standard SCGA team play format
  Team Hndcp      -- A worksheet for any team vs. team game with a team handicap composed of some part
                             of the low player's handicap and some part of the high player's handicap</t>
  </si>
  <si>
    <t>Callahan, Mike</t>
  </si>
  <si>
    <t>44-3537</t>
  </si>
  <si>
    <t>Ruiz, Norbert</t>
  </si>
  <si>
    <t>78-6740</t>
  </si>
  <si>
    <t>Dougherty, Mike</t>
  </si>
  <si>
    <t>77-7976</t>
  </si>
  <si>
    <t>Villagomez, Tony</t>
  </si>
  <si>
    <t>Hints:  The information filled in at the top of the sheet is important.  In particular, the # of times value determines how many rows there will be in the sheet.  If you say there will be 10 times, then the sheet will provide slots for 10 foursomes.  Second, in order to get an accurate handicap, you must fill in the correct value for the slope.  It is also important to fill in the names for the pairings in exactly the same format as they appear in the Team Reference sheet.  That is, last name, first name.  If the worksheet does not fill in a value for that  player's handicap, it is because either that player is not in the Team Reference sheet, or you have not placed them in the worksheet correctly.  The safest way to put a name in the pairing sheet is to "copy" it (e.g. Ctrl-C or "Edit-&gt;Copy") the name from the Team Reference sheet and "paste" (e.g. Ctrl-V or "Edit-&gt;Paste") it into the pairing sheet.</t>
  </si>
  <si>
    <t>Rafferty, Phil</t>
  </si>
  <si>
    <t>Civiello, Dan</t>
  </si>
  <si>
    <t>Schnetter, Ulrich</t>
  </si>
  <si>
    <t>22-3153</t>
  </si>
  <si>
    <t>30-7905</t>
  </si>
  <si>
    <t>33-3106</t>
  </si>
  <si>
    <t>Boyle, Stephen</t>
  </si>
  <si>
    <t>Otello, Paul</t>
  </si>
  <si>
    <t>22-8396</t>
  </si>
  <si>
    <t>Better Ball Pairings</t>
  </si>
  <si>
    <t>Thomas, Danny</t>
  </si>
  <si>
    <t>Gee, Gary</t>
  </si>
  <si>
    <t>41-9814</t>
  </si>
  <si>
    <t>Gipson, Tim</t>
  </si>
  <si>
    <t>62-5924</t>
  </si>
  <si>
    <t>07-1864</t>
  </si>
  <si>
    <t>Hartman, Paul</t>
  </si>
  <si>
    <t>93-8825</t>
  </si>
  <si>
    <t>Kerster, Matt</t>
  </si>
  <si>
    <t>61-0878</t>
  </si>
  <si>
    <t>Limcaco, Eric</t>
  </si>
  <si>
    <t>16-3812</t>
  </si>
  <si>
    <t>Peh, David</t>
  </si>
  <si>
    <t>64-1267</t>
  </si>
  <si>
    <t>Maretsky, Marc</t>
  </si>
  <si>
    <t>74-1298</t>
  </si>
  <si>
    <t>Ruggles, Newell</t>
  </si>
  <si>
    <t>23-7773</t>
  </si>
  <si>
    <t>Ashland, Bert</t>
  </si>
  <si>
    <t>56-5898</t>
  </si>
  <si>
    <t>66-2715</t>
  </si>
  <si>
    <t>Garth, Phil</t>
  </si>
  <si>
    <t>51-0727</t>
  </si>
  <si>
    <t>Kirby, Duncan</t>
  </si>
  <si>
    <t>26-5922</t>
  </si>
  <si>
    <t>80-0165</t>
  </si>
  <si>
    <t>75-7438</t>
  </si>
  <si>
    <t>83-0250</t>
  </si>
  <si>
    <t>Ricks, Jason</t>
  </si>
  <si>
    <t>65-6733</t>
  </si>
  <si>
    <t>Schroeder, Joe</t>
  </si>
  <si>
    <t>21-6520</t>
  </si>
  <si>
    <t>71-8379</t>
  </si>
  <si>
    <t>Ward, John</t>
  </si>
  <si>
    <t>55-5274</t>
  </si>
  <si>
    <t>07-1865</t>
  </si>
  <si>
    <t>White, Justin</t>
  </si>
  <si>
    <t>73-5884</t>
  </si>
  <si>
    <t>Williams, Jeff</t>
  </si>
  <si>
    <t>55-0041</t>
  </si>
  <si>
    <t>Team Reference (May '05 LI)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</si>
</sst>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00\-0000"/>
    <numFmt numFmtId="169" formatCode="##\-####"/>
    <numFmt numFmtId="170" formatCode="0.0"/>
    <numFmt numFmtId="171" formatCode="\+0"/>
    <numFmt numFmtId="172" formatCode="\-0"/>
    <numFmt numFmtId="173" formatCode="\+##;##;\-##"/>
    <numFmt numFmtId="174" formatCode="\+##;\-##;0"/>
  </numFmts>
  <fonts count="15">
    <font>
      <sz val="10"/>
      <name val="Arial"/>
      <family val="0"/>
    </font>
    <font>
      <sz val="11"/>
      <name val="Arial"/>
      <family val="0"/>
    </font>
    <font>
      <sz val="10"/>
      <name val="Arial Baltic"/>
      <family val="2"/>
    </font>
    <font>
      <b/>
      <sz val="10"/>
      <color indexed="8"/>
      <name val="Arial Baltic"/>
      <family val="2"/>
    </font>
    <font>
      <b/>
      <sz val="10"/>
      <color indexed="8"/>
      <name val="Tahoma"/>
      <family val="2"/>
    </font>
    <font>
      <sz val="16"/>
      <color indexed="8"/>
      <name val="Tahoma"/>
      <family val="2"/>
    </font>
    <font>
      <sz val="10"/>
      <color indexed="8"/>
      <name val="Tahoma"/>
      <family val="2"/>
    </font>
    <font>
      <sz val="14"/>
      <color indexed="8"/>
      <name val="Tahoma"/>
      <family val="2"/>
    </font>
    <font>
      <sz val="10"/>
      <color indexed="8"/>
      <name val="Arial"/>
      <family val="0"/>
    </font>
    <font>
      <sz val="10"/>
      <color indexed="8"/>
      <name val="Arial Baltic"/>
      <family val="2"/>
    </font>
    <font>
      <sz val="11"/>
      <color indexed="8"/>
      <name val="Tahoma"/>
      <family val="2"/>
    </font>
    <font>
      <u val="single"/>
      <sz val="10"/>
      <color indexed="12"/>
      <name val="Arial"/>
      <family val="0"/>
    </font>
    <font>
      <u val="single"/>
      <sz val="10"/>
      <color indexed="36"/>
      <name val="Arial"/>
      <family val="0"/>
    </font>
    <font>
      <sz val="14"/>
      <name val="Arial"/>
      <family val="2"/>
    </font>
    <font>
      <sz val="14"/>
      <name val="Tahoma"/>
      <family val="2"/>
    </font>
  </fonts>
  <fills count="3">
    <fill>
      <patternFill/>
    </fill>
    <fill>
      <patternFill patternType="gray125"/>
    </fill>
    <fill>
      <patternFill patternType="solid">
        <fgColor indexed="51"/>
        <bgColor indexed="64"/>
      </patternFill>
    </fill>
  </fills>
  <borders count="11">
    <border>
      <left/>
      <right/>
      <top/>
      <bottom/>
      <diagonal/>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thick"/>
      <bottom style="thick"/>
    </border>
    <border>
      <left>
        <color indexed="63"/>
      </left>
      <right style="hair"/>
      <top>
        <color indexed="63"/>
      </top>
      <bottom style="thick"/>
    </border>
    <border>
      <left>
        <color indexed="63"/>
      </left>
      <right style="hair"/>
      <top style="double"/>
      <bottom style="thick"/>
    </border>
    <border>
      <left>
        <color indexed="63"/>
      </left>
      <right>
        <color indexed="63"/>
      </right>
      <top style="thick"/>
      <bottom style="double"/>
    </border>
    <border>
      <left>
        <color indexed="63"/>
      </left>
      <right>
        <color indexed="63"/>
      </right>
      <top style="double"/>
      <bottom style="thick"/>
    </border>
    <border>
      <left>
        <color indexed="63"/>
      </left>
      <right style="hair"/>
      <top style="thick"/>
      <bottom style="double"/>
    </border>
    <border>
      <left style="hair"/>
      <right style="hair"/>
      <top style="thick"/>
      <bottom style="double"/>
    </border>
    <border>
      <left style="hair"/>
      <right>
        <color indexed="63"/>
      </right>
      <top style="thick"/>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0" fillId="0" borderId="0" xfId="0" applyAlignment="1" applyProtection="1">
      <alignment/>
      <protection locked="0"/>
    </xf>
    <xf numFmtId="0" fontId="0" fillId="2" borderId="0" xfId="0" applyFill="1" applyAlignment="1">
      <alignment/>
    </xf>
    <xf numFmtId="0" fontId="0" fillId="2" borderId="0" xfId="0" applyFill="1" applyAlignment="1" applyProtection="1">
      <alignment horizontal="left"/>
      <protection locked="0"/>
    </xf>
    <xf numFmtId="170" fontId="3" fillId="2" borderId="1" xfId="0" applyNumberFormat="1" applyFont="1" applyFill="1" applyBorder="1" applyAlignment="1">
      <alignment horizontal="right"/>
    </xf>
    <xf numFmtId="1" fontId="2" fillId="0" borderId="0" xfId="0" applyNumberFormat="1" applyFont="1" applyFill="1" applyBorder="1" applyAlignment="1" applyProtection="1">
      <alignment horizontal="left"/>
      <protection locked="0"/>
    </xf>
    <xf numFmtId="1" fontId="9" fillId="0" borderId="0" xfId="0" applyNumberFormat="1" applyFont="1" applyFill="1" applyBorder="1" applyAlignment="1" applyProtection="1">
      <alignment horizontal="left" vertical="center"/>
      <protection locked="0"/>
    </xf>
    <xf numFmtId="18" fontId="0" fillId="2" borderId="0" xfId="0" applyNumberFormat="1" applyFill="1" applyAlignment="1" applyProtection="1">
      <alignment horizontal="left"/>
      <protection locked="0"/>
    </xf>
    <xf numFmtId="20" fontId="0" fillId="2" borderId="0" xfId="0" applyNumberFormat="1" applyFill="1" applyAlignment="1" applyProtection="1">
      <alignment horizontal="left"/>
      <protection locked="0"/>
    </xf>
    <xf numFmtId="0" fontId="0" fillId="0" borderId="0" xfId="0" applyFill="1" applyAlignment="1" applyProtection="1">
      <alignment horizontal="left"/>
      <protection locked="0"/>
    </xf>
    <xf numFmtId="9" fontId="0" fillId="2" borderId="0" xfId="21" applyFill="1" applyAlignment="1" applyProtection="1">
      <alignment horizontal="left"/>
      <protection locked="0"/>
    </xf>
    <xf numFmtId="0" fontId="0" fillId="0" borderId="2" xfId="0" applyFont="1" applyFill="1" applyBorder="1" applyAlignment="1" applyProtection="1">
      <alignment horizontal="left"/>
      <protection locked="0"/>
    </xf>
    <xf numFmtId="0" fontId="0" fillId="2" borderId="0" xfId="0" applyFill="1" applyAlignment="1" applyProtection="1">
      <alignment/>
      <protection/>
    </xf>
    <xf numFmtId="0" fontId="4" fillId="2" borderId="0" xfId="0" applyFont="1" applyFill="1" applyAlignment="1" applyProtection="1">
      <alignment horizontal="right"/>
      <protection/>
    </xf>
    <xf numFmtId="0" fontId="0" fillId="2" borderId="0" xfId="0" applyFill="1" applyAlignment="1" applyProtection="1">
      <alignment horizontal="left"/>
      <protection/>
    </xf>
    <xf numFmtId="0" fontId="4" fillId="2" borderId="3" xfId="0" applyFont="1" applyFill="1" applyBorder="1" applyAlignment="1" applyProtection="1">
      <alignment/>
      <protection/>
    </xf>
    <xf numFmtId="0" fontId="4" fillId="2" borderId="3" xfId="0" applyFont="1" applyFill="1" applyBorder="1" applyAlignment="1" applyProtection="1">
      <alignment horizontal="right" wrapText="1"/>
      <protection/>
    </xf>
    <xf numFmtId="18" fontId="0" fillId="0" borderId="0" xfId="0" applyNumberFormat="1" applyFont="1" applyFill="1" applyAlignment="1" applyProtection="1">
      <alignment horizontal="left"/>
      <protection/>
    </xf>
    <xf numFmtId="0" fontId="0" fillId="0" borderId="0" xfId="0" applyAlignment="1" applyProtection="1">
      <alignment/>
      <protection/>
    </xf>
    <xf numFmtId="174" fontId="0" fillId="0" borderId="0" xfId="0" applyNumberFormat="1" applyAlignment="1" applyProtection="1">
      <alignment/>
      <protection/>
    </xf>
    <xf numFmtId="0" fontId="8" fillId="0" borderId="2" xfId="0" applyFont="1" applyFill="1" applyBorder="1" applyAlignment="1" applyProtection="1">
      <alignment horizontal="left"/>
      <protection locked="0"/>
    </xf>
    <xf numFmtId="174" fontId="2" fillId="0" borderId="2" xfId="0" applyNumberFormat="1" applyFont="1" applyFill="1" applyBorder="1" applyAlignment="1" applyProtection="1">
      <alignment horizontal="right" vertical="center"/>
      <protection/>
    </xf>
    <xf numFmtId="174" fontId="2" fillId="0" borderId="0" xfId="0" applyNumberFormat="1" applyFont="1" applyFill="1" applyBorder="1" applyAlignment="1" applyProtection="1">
      <alignment horizontal="right" vertical="center"/>
      <protection/>
    </xf>
    <xf numFmtId="0" fontId="0" fillId="0" borderId="0" xfId="0" applyAlignment="1" applyProtection="1">
      <alignment horizontal="left"/>
      <protection locked="0"/>
    </xf>
    <xf numFmtId="1" fontId="0" fillId="2" borderId="0" xfId="0" applyNumberFormat="1" applyFill="1" applyAlignment="1" applyProtection="1">
      <alignment horizontal="left"/>
      <protection locked="0"/>
    </xf>
    <xf numFmtId="1" fontId="2" fillId="0" borderId="0" xfId="0" applyNumberFormat="1" applyFont="1" applyFill="1" applyBorder="1" applyAlignment="1" applyProtection="1">
      <alignment horizontal="right" vertical="center"/>
      <protection/>
    </xf>
    <xf numFmtId="1" fontId="0" fillId="0" borderId="0" xfId="0" applyNumberFormat="1" applyAlignment="1" applyProtection="1">
      <alignment/>
      <protection/>
    </xf>
    <xf numFmtId="0" fontId="4" fillId="2" borderId="1" xfId="0" applyFont="1" applyFill="1" applyBorder="1" applyAlignment="1" applyProtection="1">
      <alignment/>
      <protection/>
    </xf>
    <xf numFmtId="0" fontId="4" fillId="2" borderId="1" xfId="0" applyFont="1" applyFill="1" applyBorder="1" applyAlignment="1" applyProtection="1">
      <alignment horizontal="right" wrapText="1"/>
      <protection/>
    </xf>
    <xf numFmtId="0" fontId="4" fillId="2" borderId="4" xfId="0" applyFont="1" applyFill="1" applyBorder="1" applyAlignment="1" applyProtection="1">
      <alignment horizontal="right" wrapText="1"/>
      <protection/>
    </xf>
    <xf numFmtId="0" fontId="4" fillId="2" borderId="5" xfId="0" applyFont="1" applyFill="1" applyBorder="1" applyAlignment="1" applyProtection="1">
      <alignment horizontal="right" wrapText="1"/>
      <protection/>
    </xf>
    <xf numFmtId="0" fontId="0" fillId="2" borderId="0" xfId="0" applyFill="1" applyAlignment="1" applyProtection="1">
      <alignment/>
      <protection locked="0"/>
    </xf>
    <xf numFmtId="0" fontId="0" fillId="2" borderId="6" xfId="0" applyFill="1" applyBorder="1" applyAlignment="1" applyProtection="1">
      <alignment horizontal="center"/>
      <protection locked="0"/>
    </xf>
    <xf numFmtId="18" fontId="0" fillId="0" borderId="0" xfId="0" applyNumberFormat="1" applyFont="1" applyFill="1" applyAlignment="1" applyProtection="1">
      <alignment horizontal="left"/>
      <protection locked="0"/>
    </xf>
    <xf numFmtId="174" fontId="0" fillId="0" borderId="0" xfId="0" applyNumberFormat="1" applyAlignment="1" applyProtection="1">
      <alignment/>
      <protection locked="0"/>
    </xf>
    <xf numFmtId="174" fontId="2" fillId="0" borderId="0" xfId="0" applyNumberFormat="1" applyFont="1" applyFill="1" applyBorder="1" applyAlignment="1" applyProtection="1">
      <alignment horizontal="right" vertical="center"/>
      <protection locked="0"/>
    </xf>
    <xf numFmtId="0" fontId="13" fillId="2" borderId="3" xfId="0" applyFont="1" applyFill="1" applyBorder="1" applyAlignment="1" applyProtection="1">
      <alignment horizontal="center"/>
      <protection/>
    </xf>
    <xf numFmtId="0" fontId="0" fillId="0" borderId="0" xfId="0" applyAlignment="1" applyProtection="1">
      <alignment wrapText="1"/>
      <protection/>
    </xf>
    <xf numFmtId="1" fontId="3" fillId="2" borderId="1" xfId="0" applyNumberFormat="1" applyFont="1" applyFill="1" applyBorder="1" applyAlignment="1" applyProtection="1">
      <alignment horizontal="left"/>
      <protection/>
    </xf>
    <xf numFmtId="0" fontId="3" fillId="2" borderId="1" xfId="0" applyFont="1" applyFill="1" applyBorder="1" applyAlignment="1" applyProtection="1">
      <alignment/>
      <protection/>
    </xf>
    <xf numFmtId="168" fontId="3" fillId="2" borderId="1" xfId="0" applyNumberFormat="1" applyFont="1" applyFill="1" applyBorder="1" applyAlignment="1" applyProtection="1">
      <alignment/>
      <protection/>
    </xf>
    <xf numFmtId="168" fontId="3" fillId="2" borderId="1" xfId="0" applyNumberFormat="1" applyFont="1" applyFill="1" applyBorder="1" applyAlignment="1" applyProtection="1">
      <alignment horizontal="right"/>
      <protection/>
    </xf>
    <xf numFmtId="174" fontId="2" fillId="0" borderId="0" xfId="0" applyNumberFormat="1" applyFont="1" applyFill="1" applyBorder="1" applyAlignment="1" applyProtection="1">
      <alignment vertical="center"/>
      <protection/>
    </xf>
    <xf numFmtId="174" fontId="2" fillId="0" borderId="2" xfId="0" applyNumberFormat="1" applyFont="1" applyFill="1" applyBorder="1" applyAlignment="1" applyProtection="1">
      <alignment vertical="center"/>
      <protection/>
    </xf>
    <xf numFmtId="0" fontId="4" fillId="2" borderId="7" xfId="0" applyFont="1" applyFill="1" applyBorder="1" applyAlignment="1" applyProtection="1">
      <alignment wrapText="1"/>
      <protection/>
    </xf>
    <xf numFmtId="0" fontId="5" fillId="2" borderId="1"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14" fillId="2" borderId="8" xfId="0" applyFont="1" applyFill="1" applyBorder="1" applyAlignment="1" applyProtection="1">
      <alignment horizontal="center"/>
      <protection locked="0"/>
    </xf>
    <xf numFmtId="0" fontId="14" fillId="2" borderId="9" xfId="0" applyFont="1" applyFill="1" applyBorder="1" applyAlignment="1" applyProtection="1">
      <alignment horizontal="center"/>
      <protection locked="0"/>
    </xf>
    <xf numFmtId="0" fontId="14" fillId="2" borderId="10" xfId="0" applyFont="1" applyFill="1" applyBorder="1" applyAlignment="1" applyProtection="1">
      <alignment horizontal="center"/>
      <protection locked="0"/>
    </xf>
    <xf numFmtId="0" fontId="14" fillId="2" borderId="6" xfId="0" applyFont="1" applyFill="1" applyBorder="1" applyAlignment="1" applyProtection="1">
      <alignment horizontal="center"/>
      <protection locked="0"/>
    </xf>
    <xf numFmtId="0" fontId="7" fillId="2" borderId="1" xfId="0" applyFont="1" applyFill="1" applyBorder="1" applyAlignment="1">
      <alignment horizontal="center"/>
    </xf>
    <xf numFmtId="0" fontId="8" fillId="2" borderId="1" xfId="0" applyFont="1" applyFill="1" applyBorder="1" applyAlignment="1">
      <alignment horizontal="center"/>
    </xf>
    <xf numFmtId="0" fontId="10" fillId="2" borderId="2" xfId="0" applyFont="1" applyFill="1" applyBorder="1" applyAlignment="1">
      <alignment horizontal="center"/>
    </xf>
    <xf numFmtId="0" fontId="7" fillId="2" borderId="2" xfId="0" applyFont="1" applyFill="1" applyBorder="1" applyAlignment="1">
      <alignment horizontal="center"/>
    </xf>
    <xf numFmtId="49" fontId="0" fillId="0" borderId="0" xfId="0" applyNumberFormat="1" applyAlignment="1">
      <alignment/>
    </xf>
    <xf numFmtId="17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dimension ref="A1:A6"/>
  <sheetViews>
    <sheetView workbookViewId="0" topLeftCell="A1">
      <selection activeCell="A1" sqref="A1:A16384"/>
    </sheetView>
  </sheetViews>
  <sheetFormatPr defaultColWidth="9.140625" defaultRowHeight="12.75"/>
  <cols>
    <col min="1" max="1" width="98.7109375" style="20" customWidth="1"/>
  </cols>
  <sheetData>
    <row r="1" ht="19.5" thickBot="1" thickTop="1">
      <c r="A1" s="38" t="s">
        <v>81</v>
      </c>
    </row>
    <row r="2" ht="102.75" thickTop="1">
      <c r="A2" s="39" t="s">
        <v>82</v>
      </c>
    </row>
    <row r="4" ht="76.5">
      <c r="A4" s="39" t="s">
        <v>80</v>
      </c>
    </row>
    <row r="6" ht="102">
      <c r="A6" s="39" t="s">
        <v>90</v>
      </c>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I103"/>
  <sheetViews>
    <sheetView tabSelected="1" workbookViewId="0" topLeftCell="A2">
      <selection activeCell="F16" sqref="F16"/>
    </sheetView>
  </sheetViews>
  <sheetFormatPr defaultColWidth="9.140625" defaultRowHeight="12.75"/>
  <cols>
    <col min="1" max="1" width="10.421875" style="3" customWidth="1"/>
    <col min="2" max="2" width="20.8515625" style="3" customWidth="1"/>
    <col min="3" max="5" width="9.140625" style="3" customWidth="1"/>
    <col min="6" max="6" width="25.140625" style="3" customWidth="1"/>
    <col min="7" max="16384" width="9.140625" style="3" customWidth="1"/>
  </cols>
  <sheetData>
    <row r="1" spans="1:9" ht="20.25" thickBot="1">
      <c r="A1" s="47" t="s">
        <v>32</v>
      </c>
      <c r="B1" s="48"/>
      <c r="C1" s="48"/>
      <c r="D1" s="48"/>
      <c r="E1" s="48"/>
      <c r="F1" s="48"/>
      <c r="G1" s="48"/>
      <c r="H1" s="48"/>
      <c r="I1" s="48"/>
    </row>
    <row r="2" spans="1:9" ht="13.5" thickTop="1">
      <c r="A2" s="14"/>
      <c r="B2" s="14"/>
      <c r="C2" s="33"/>
      <c r="D2" s="33"/>
      <c r="E2" s="33"/>
      <c r="F2" s="14"/>
      <c r="G2" s="14"/>
      <c r="H2" s="14"/>
      <c r="I2" s="14"/>
    </row>
    <row r="3" spans="1:9" ht="12.75">
      <c r="A3" s="14"/>
      <c r="B3" s="15" t="s">
        <v>16</v>
      </c>
      <c r="C3" s="5" t="s">
        <v>14</v>
      </c>
      <c r="D3" s="5"/>
      <c r="E3" s="5"/>
      <c r="F3" s="16" t="s">
        <v>23</v>
      </c>
      <c r="G3" s="16"/>
      <c r="H3" s="16"/>
      <c r="I3" s="16"/>
    </row>
    <row r="4" spans="1:9" ht="12.75">
      <c r="A4" s="14"/>
      <c r="B4" s="15" t="s">
        <v>28</v>
      </c>
      <c r="C4" s="5" t="s">
        <v>29</v>
      </c>
      <c r="D4" s="5"/>
      <c r="E4" s="5"/>
      <c r="F4" s="16" t="s">
        <v>30</v>
      </c>
      <c r="G4" s="16"/>
      <c r="H4" s="16"/>
      <c r="I4" s="16"/>
    </row>
    <row r="5" spans="1:9" ht="12.75">
      <c r="A5" s="14"/>
      <c r="B5" s="15" t="s">
        <v>17</v>
      </c>
      <c r="C5" s="5">
        <v>130</v>
      </c>
      <c r="D5" s="5"/>
      <c r="E5" s="5"/>
      <c r="F5" s="16" t="s">
        <v>25</v>
      </c>
      <c r="G5" s="16"/>
      <c r="H5" s="16"/>
      <c r="I5" s="16"/>
    </row>
    <row r="6" spans="1:9" ht="12.75">
      <c r="A6" s="14"/>
      <c r="B6" s="15" t="s">
        <v>18</v>
      </c>
      <c r="C6" s="5" t="s">
        <v>15</v>
      </c>
      <c r="D6" s="5"/>
      <c r="E6" s="5"/>
      <c r="F6" s="16" t="s">
        <v>24</v>
      </c>
      <c r="G6" s="16"/>
      <c r="H6" s="16"/>
      <c r="I6" s="16"/>
    </row>
    <row r="7" spans="1:9" ht="12.75">
      <c r="A7" s="14"/>
      <c r="B7" s="15" t="s">
        <v>19</v>
      </c>
      <c r="C7" s="9">
        <v>0.2708333333333333</v>
      </c>
      <c r="D7" s="9"/>
      <c r="E7" s="10"/>
      <c r="F7" s="16" t="s">
        <v>26</v>
      </c>
      <c r="G7" s="16"/>
      <c r="H7" s="16"/>
      <c r="I7" s="16"/>
    </row>
    <row r="8" spans="1:9" ht="12.75">
      <c r="A8" s="14"/>
      <c r="B8" s="15" t="s">
        <v>41</v>
      </c>
      <c r="C8" s="26">
        <v>10</v>
      </c>
      <c r="D8" s="9"/>
      <c r="E8" s="10"/>
      <c r="F8" s="16" t="s">
        <v>42</v>
      </c>
      <c r="G8" s="16"/>
      <c r="H8" s="16"/>
      <c r="I8" s="16"/>
    </row>
    <row r="9" spans="1:9" ht="12.75">
      <c r="A9" s="14"/>
      <c r="B9" s="15" t="s">
        <v>20</v>
      </c>
      <c r="C9" s="5">
        <v>8</v>
      </c>
      <c r="D9" s="5"/>
      <c r="E9" s="5"/>
      <c r="F9" s="16" t="s">
        <v>27</v>
      </c>
      <c r="G9" s="16"/>
      <c r="H9" s="16"/>
      <c r="I9" s="16"/>
    </row>
    <row r="10" spans="1:9" ht="13.5" thickBot="1">
      <c r="A10" s="14"/>
      <c r="B10" s="15"/>
      <c r="C10" s="5"/>
      <c r="D10" s="5"/>
      <c r="E10" s="5"/>
      <c r="F10" s="16"/>
      <c r="G10" s="16"/>
      <c r="H10" s="16"/>
      <c r="I10" s="16"/>
    </row>
    <row r="11" spans="1:9" ht="19.5" thickBot="1" thickTop="1">
      <c r="A11" s="34"/>
      <c r="B11" s="49" t="s">
        <v>1</v>
      </c>
      <c r="C11" s="50"/>
      <c r="D11" s="50"/>
      <c r="E11" s="50"/>
      <c r="F11" s="50" t="s">
        <v>2</v>
      </c>
      <c r="G11" s="50"/>
      <c r="H11" s="50"/>
      <c r="I11" s="51"/>
    </row>
    <row r="12" spans="1:9" ht="27" thickBot="1" thickTop="1">
      <c r="A12" s="17" t="s">
        <v>21</v>
      </c>
      <c r="B12" s="17" t="s">
        <v>22</v>
      </c>
      <c r="C12" s="18" t="s">
        <v>13</v>
      </c>
      <c r="D12" s="18" t="s">
        <v>34</v>
      </c>
      <c r="E12" s="32" t="s">
        <v>33</v>
      </c>
      <c r="F12" s="17" t="s">
        <v>22</v>
      </c>
      <c r="G12" s="18" t="s">
        <v>13</v>
      </c>
      <c r="H12" s="18" t="s">
        <v>34</v>
      </c>
      <c r="I12" s="18" t="s">
        <v>33</v>
      </c>
    </row>
    <row r="13" spans="1:9" ht="13.5" thickTop="1">
      <c r="A13" s="19">
        <f>C7</f>
        <v>0.2708333333333333</v>
      </c>
      <c r="B13" s="3" t="s">
        <v>52</v>
      </c>
      <c r="C13" s="20">
        <f>IF(ISNONTEXT(B13),"",handicap(VLOOKUP(B13,MembersIndexes,4,FALSE),TeamPlaySlope))</f>
        <v>4</v>
      </c>
      <c r="D13" s="21">
        <f>IF(AND(ISNUMBER(C13),ISNUMBER(G13)),C13-G13,"")</f>
        <v>-5</v>
      </c>
      <c r="E13" s="23">
        <f>IF(ISNUMBER(C13),IF(ISNUMBER(A13),C13-MIN(C13,C14,G13,G14),C13-MIN(C13,C12,G13,G12)),"")</f>
        <v>2</v>
      </c>
      <c r="F13" s="11" t="s">
        <v>60</v>
      </c>
      <c r="G13" s="20">
        <f>IF(ISNONTEXT(F13),"",handicap(VLOOKUP(F13,MembersIndexes,4,FALSE),TeamPlaySlope))</f>
        <v>9</v>
      </c>
      <c r="H13" s="21">
        <f>IF(AND(ISNUMBER(C13),ISNUMBER(G13)),G13-C13,"")</f>
        <v>5</v>
      </c>
      <c r="I13" s="23">
        <f>IF(ISNUMBER(G13),IF(ISNUMBER(A13),G13-MIN(G13,G14,C13,C14),G13-MIN(G13,G12,C13,C12)),"")</f>
        <v>7</v>
      </c>
    </row>
    <row r="14" spans="1:9" ht="12.75">
      <c r="A14" s="19">
        <f aca="true" t="shared" si="0" ref="A14:A45">IF(AND(N(A12)&gt;0,ROW(A14)-ROW($A$13)&lt;($C$8*2)),A12+TIME(0,$C$9,0),"")</f>
      </c>
      <c r="B14" s="25" t="s">
        <v>46</v>
      </c>
      <c r="C14" s="20">
        <f aca="true" t="shared" si="1" ref="C14:C77">IF(ISNONTEXT(B14),"",handicap(VLOOKUP(B14,MembersIndexes,4,FALSE),TeamPlaySlope))</f>
        <v>4</v>
      </c>
      <c r="D14" s="21">
        <f aca="true" t="shared" si="2" ref="D14:D77">IF(AND(ISNUMBER(C14),ISNUMBER(G14)),C14-G14,"")</f>
        <v>2</v>
      </c>
      <c r="E14" s="24">
        <f>IF(ISNUMBER(C14),IF(ISNUMBER(A14),C14-MIN(C14,C15,G14,G15),C14-MIN(C14,C13,G14,G13)),"")</f>
        <v>2</v>
      </c>
      <c r="F14" s="3" t="s">
        <v>64</v>
      </c>
      <c r="G14" s="20">
        <f aca="true" t="shared" si="3" ref="G14:G77">IF(ISNONTEXT(F14),"",handicap(VLOOKUP(F14,MembersIndexes,4,FALSE),TeamPlaySlope))</f>
        <v>2</v>
      </c>
      <c r="H14" s="21">
        <f aca="true" t="shared" si="4" ref="H14:H77">IF(AND(ISNUMBER(C14),ISNUMBER(G14)),G14-C14,"")</f>
        <v>-2</v>
      </c>
      <c r="I14" s="24">
        <f>IF(ISNUMBER(G14),IF(ISNUMBER(A14),G14-MIN(G14,G15,C14,C15),G14-MIN(G14,G13,C14,C13)),"")</f>
        <v>0</v>
      </c>
    </row>
    <row r="15" spans="1:9" ht="12.75">
      <c r="A15" s="19">
        <f t="shared" si="0"/>
        <v>0.27638888888888885</v>
      </c>
      <c r="B15" s="25" t="s">
        <v>49</v>
      </c>
      <c r="C15" s="20">
        <f t="shared" si="1"/>
        <v>9</v>
      </c>
      <c r="D15" s="21">
        <f t="shared" si="2"/>
        <v>1</v>
      </c>
      <c r="E15" s="24">
        <f>IF(ISNUMBER(C15),IF(ISNUMBER(A15),C15-MIN(C15,C16,G15,G16),C15-MIN(C15,C14,G15,G14)),"")</f>
        <v>1</v>
      </c>
      <c r="F15" s="3" t="s">
        <v>65</v>
      </c>
      <c r="G15" s="20">
        <f t="shared" si="3"/>
        <v>8</v>
      </c>
      <c r="H15" s="21">
        <f t="shared" si="4"/>
        <v>-1</v>
      </c>
      <c r="I15" s="24">
        <f aca="true" t="shared" si="5" ref="I15:I78">IF(ISNUMBER(G15),IF(ISNUMBER(A15),G15-MIN(G15,G16,C15,C16),G15-MIN(G15,G14,C15,C14)),"")</f>
        <v>0</v>
      </c>
    </row>
    <row r="16" spans="1:9" ht="12.75">
      <c r="A16" s="19">
        <f t="shared" si="0"/>
      </c>
      <c r="B16" s="7" t="s">
        <v>55</v>
      </c>
      <c r="C16" s="20">
        <f t="shared" si="1"/>
        <v>10</v>
      </c>
      <c r="D16" s="21">
        <f t="shared" si="2"/>
        <v>-2</v>
      </c>
      <c r="E16" s="24">
        <f>IF(ISNUMBER(C16),IF(ISNUMBER(A16),C16-MIN(C16,C17,G16,G17),C16-MIN(C16,C15,G16,G15)),"")</f>
        <v>2</v>
      </c>
      <c r="F16" s="8" t="s">
        <v>62</v>
      </c>
      <c r="G16" s="20">
        <f t="shared" si="3"/>
        <v>12</v>
      </c>
      <c r="H16" s="21">
        <f t="shared" si="4"/>
        <v>2</v>
      </c>
      <c r="I16" s="24">
        <f t="shared" si="5"/>
        <v>4</v>
      </c>
    </row>
    <row r="17" spans="1:9" ht="12.75">
      <c r="A17" s="19">
        <f t="shared" si="0"/>
        <v>0.2819444444444444</v>
      </c>
      <c r="B17" s="25"/>
      <c r="C17" s="20">
        <f t="shared" si="1"/>
      </c>
      <c r="D17" s="21">
        <f t="shared" si="2"/>
      </c>
      <c r="E17" s="24">
        <f aca="true" t="shared" si="6" ref="E17:E80">IF(ISNUMBER(C17),IF(ISNUMBER(A17),C17-MIN(C17,C18,G17,G18),C17-MIN(C17,C16,G17,G16)),"")</f>
      </c>
      <c r="G17" s="20">
        <f t="shared" si="3"/>
      </c>
      <c r="H17" s="21">
        <f t="shared" si="4"/>
      </c>
      <c r="I17" s="24">
        <f t="shared" si="5"/>
      </c>
    </row>
    <row r="18" spans="1:9" ht="12.75">
      <c r="A18" s="19">
        <f t="shared" si="0"/>
      </c>
      <c r="B18" s="25"/>
      <c r="C18" s="20">
        <f t="shared" si="1"/>
      </c>
      <c r="D18" s="21">
        <f t="shared" si="2"/>
      </c>
      <c r="E18" s="24">
        <f t="shared" si="6"/>
      </c>
      <c r="G18" s="20">
        <f t="shared" si="3"/>
      </c>
      <c r="H18" s="21">
        <f t="shared" si="4"/>
      </c>
      <c r="I18" s="24">
        <f t="shared" si="5"/>
      </c>
    </row>
    <row r="19" spans="1:9" ht="12.75">
      <c r="A19" s="19">
        <f t="shared" si="0"/>
        <v>0.2874999999999999</v>
      </c>
      <c r="B19" s="25"/>
      <c r="C19" s="20">
        <f t="shared" si="1"/>
      </c>
      <c r="D19" s="21">
        <f t="shared" si="2"/>
      </c>
      <c r="E19" s="24">
        <f t="shared" si="6"/>
      </c>
      <c r="G19" s="20">
        <f t="shared" si="3"/>
      </c>
      <c r="H19" s="21">
        <f t="shared" si="4"/>
      </c>
      <c r="I19" s="24">
        <f t="shared" si="5"/>
      </c>
    </row>
    <row r="20" spans="1:9" ht="12.75">
      <c r="A20" s="19">
        <f t="shared" si="0"/>
      </c>
      <c r="B20" s="25"/>
      <c r="C20" s="20">
        <f t="shared" si="1"/>
      </c>
      <c r="D20" s="21">
        <f t="shared" si="2"/>
      </c>
      <c r="E20" s="24">
        <f t="shared" si="6"/>
      </c>
      <c r="G20" s="20">
        <f t="shared" si="3"/>
      </c>
      <c r="H20" s="21">
        <f t="shared" si="4"/>
      </c>
      <c r="I20" s="24">
        <f t="shared" si="5"/>
      </c>
    </row>
    <row r="21" spans="1:9" ht="12.75">
      <c r="A21" s="19">
        <f t="shared" si="0"/>
        <v>0.29305555555555546</v>
      </c>
      <c r="B21" s="25"/>
      <c r="C21" s="20">
        <f t="shared" si="1"/>
      </c>
      <c r="D21" s="21">
        <f t="shared" si="2"/>
      </c>
      <c r="E21" s="24">
        <f t="shared" si="6"/>
      </c>
      <c r="G21" s="20">
        <f t="shared" si="3"/>
      </c>
      <c r="H21" s="21">
        <f t="shared" si="4"/>
      </c>
      <c r="I21" s="24">
        <f t="shared" si="5"/>
      </c>
    </row>
    <row r="22" spans="1:9" ht="12.75">
      <c r="A22" s="19">
        <f t="shared" si="0"/>
      </c>
      <c r="B22" s="25"/>
      <c r="C22" s="20">
        <f t="shared" si="1"/>
      </c>
      <c r="D22" s="21">
        <f t="shared" si="2"/>
      </c>
      <c r="E22" s="24">
        <f t="shared" si="6"/>
      </c>
      <c r="G22" s="20">
        <f t="shared" si="3"/>
      </c>
      <c r="H22" s="21">
        <f t="shared" si="4"/>
      </c>
      <c r="I22" s="24">
        <f t="shared" si="5"/>
      </c>
    </row>
    <row r="23" spans="1:9" ht="12.75">
      <c r="A23" s="19">
        <f t="shared" si="0"/>
        <v>0.298611111111111</v>
      </c>
      <c r="B23" s="25"/>
      <c r="C23" s="20">
        <f t="shared" si="1"/>
      </c>
      <c r="D23" s="21">
        <f t="shared" si="2"/>
      </c>
      <c r="E23" s="24">
        <f t="shared" si="6"/>
      </c>
      <c r="G23" s="20">
        <f t="shared" si="3"/>
      </c>
      <c r="H23" s="21">
        <f>IF(AND(ISNUMBER(C23),ISNUMBER(G23)),G23-C23,"")</f>
      </c>
      <c r="I23" s="24">
        <f t="shared" si="5"/>
      </c>
    </row>
    <row r="24" spans="1:9" ht="12.75">
      <c r="A24" s="19">
        <f t="shared" si="0"/>
      </c>
      <c r="B24" s="25"/>
      <c r="C24" s="20">
        <f t="shared" si="1"/>
      </c>
      <c r="D24" s="21">
        <f t="shared" si="2"/>
      </c>
      <c r="E24" s="24">
        <f t="shared" si="6"/>
      </c>
      <c r="G24" s="20">
        <f t="shared" si="3"/>
      </c>
      <c r="H24" s="21">
        <f t="shared" si="4"/>
      </c>
      <c r="I24" s="24">
        <f t="shared" si="5"/>
      </c>
    </row>
    <row r="25" spans="1:9" ht="12.75">
      <c r="A25" s="19">
        <f t="shared" si="0"/>
        <v>0.30416666666666653</v>
      </c>
      <c r="B25" s="25"/>
      <c r="C25" s="20">
        <f t="shared" si="1"/>
      </c>
      <c r="D25" s="21">
        <f t="shared" si="2"/>
      </c>
      <c r="E25" s="24">
        <f t="shared" si="6"/>
      </c>
      <c r="G25" s="20">
        <f t="shared" si="3"/>
      </c>
      <c r="H25" s="21">
        <f t="shared" si="4"/>
      </c>
      <c r="I25" s="24">
        <f t="shared" si="5"/>
      </c>
    </row>
    <row r="26" spans="1:9" ht="12.75">
      <c r="A26" s="19">
        <f t="shared" si="0"/>
      </c>
      <c r="B26" s="25"/>
      <c r="C26" s="20">
        <f t="shared" si="1"/>
      </c>
      <c r="D26" s="21">
        <f t="shared" si="2"/>
      </c>
      <c r="E26" s="24">
        <f t="shared" si="6"/>
      </c>
      <c r="G26" s="20">
        <f t="shared" si="3"/>
      </c>
      <c r="H26" s="21">
        <f t="shared" si="4"/>
      </c>
      <c r="I26" s="24">
        <f t="shared" si="5"/>
      </c>
    </row>
    <row r="27" spans="1:9" ht="12.75">
      <c r="A27" s="19">
        <f t="shared" si="0"/>
        <v>0.30972222222222207</v>
      </c>
      <c r="B27" s="25"/>
      <c r="C27" s="20">
        <f t="shared" si="1"/>
      </c>
      <c r="D27" s="21">
        <f t="shared" si="2"/>
      </c>
      <c r="E27" s="24">
        <f t="shared" si="6"/>
      </c>
      <c r="G27" s="20">
        <f t="shared" si="3"/>
      </c>
      <c r="H27" s="21">
        <f t="shared" si="4"/>
      </c>
      <c r="I27" s="24">
        <f t="shared" si="5"/>
      </c>
    </row>
    <row r="28" spans="1:9" ht="12.75">
      <c r="A28" s="19">
        <f t="shared" si="0"/>
      </c>
      <c r="B28" s="25"/>
      <c r="C28" s="20">
        <f t="shared" si="1"/>
      </c>
      <c r="D28" s="21">
        <f t="shared" si="2"/>
      </c>
      <c r="E28" s="24">
        <f t="shared" si="6"/>
      </c>
      <c r="G28" s="20">
        <f t="shared" si="3"/>
      </c>
      <c r="H28" s="21">
        <f t="shared" si="4"/>
      </c>
      <c r="I28" s="24">
        <f t="shared" si="5"/>
      </c>
    </row>
    <row r="29" spans="1:9" ht="12.75">
      <c r="A29" s="19">
        <f t="shared" si="0"/>
        <v>0.3152777777777776</v>
      </c>
      <c r="B29" s="25"/>
      <c r="C29" s="20">
        <f t="shared" si="1"/>
      </c>
      <c r="D29" s="21">
        <f t="shared" si="2"/>
      </c>
      <c r="E29" s="24">
        <f t="shared" si="6"/>
      </c>
      <c r="G29" s="20">
        <f t="shared" si="3"/>
      </c>
      <c r="H29" s="21">
        <f t="shared" si="4"/>
      </c>
      <c r="I29" s="24">
        <f t="shared" si="5"/>
      </c>
    </row>
    <row r="30" spans="1:9" ht="12.75">
      <c r="A30" s="19">
        <f t="shared" si="0"/>
      </c>
      <c r="B30" s="25"/>
      <c r="C30" s="20">
        <f t="shared" si="1"/>
      </c>
      <c r="D30" s="21">
        <f t="shared" si="2"/>
      </c>
      <c r="E30" s="24">
        <f t="shared" si="6"/>
      </c>
      <c r="G30" s="20">
        <f t="shared" si="3"/>
      </c>
      <c r="H30" s="21">
        <f t="shared" si="4"/>
      </c>
      <c r="I30" s="24">
        <f t="shared" si="5"/>
      </c>
    </row>
    <row r="31" spans="1:9" ht="12.75">
      <c r="A31" s="19">
        <f t="shared" si="0"/>
        <v>0.32083333333333314</v>
      </c>
      <c r="B31" s="25"/>
      <c r="C31" s="20">
        <f t="shared" si="1"/>
      </c>
      <c r="D31" s="21">
        <f t="shared" si="2"/>
      </c>
      <c r="E31" s="24">
        <f t="shared" si="6"/>
      </c>
      <c r="G31" s="20">
        <f t="shared" si="3"/>
      </c>
      <c r="H31" s="21">
        <f t="shared" si="4"/>
      </c>
      <c r="I31" s="24">
        <f t="shared" si="5"/>
      </c>
    </row>
    <row r="32" spans="1:9" ht="12.75">
      <c r="A32" s="19">
        <f t="shared" si="0"/>
      </c>
      <c r="B32" s="25"/>
      <c r="C32" s="3">
        <f t="shared" si="1"/>
      </c>
      <c r="D32" s="36">
        <f t="shared" si="2"/>
      </c>
      <c r="E32" s="37">
        <f t="shared" si="6"/>
      </c>
      <c r="G32" s="3">
        <f t="shared" si="3"/>
      </c>
      <c r="H32" s="36">
        <f t="shared" si="4"/>
      </c>
      <c r="I32" s="37">
        <f t="shared" si="5"/>
      </c>
    </row>
    <row r="33" spans="1:9" ht="12.75">
      <c r="A33" s="19">
        <f t="shared" si="0"/>
      </c>
      <c r="B33" s="25"/>
      <c r="C33" s="3">
        <f t="shared" si="1"/>
      </c>
      <c r="D33" s="36">
        <f t="shared" si="2"/>
      </c>
      <c r="E33" s="37">
        <f t="shared" si="6"/>
      </c>
      <c r="G33" s="3">
        <f t="shared" si="3"/>
      </c>
      <c r="H33" s="36">
        <f t="shared" si="4"/>
      </c>
      <c r="I33" s="37">
        <f t="shared" si="5"/>
      </c>
    </row>
    <row r="34" spans="1:9" ht="12.75">
      <c r="A34" s="19">
        <f t="shared" si="0"/>
      </c>
      <c r="B34" s="25"/>
      <c r="C34" s="3">
        <f t="shared" si="1"/>
      </c>
      <c r="D34" s="36">
        <f t="shared" si="2"/>
      </c>
      <c r="E34" s="37">
        <f t="shared" si="6"/>
      </c>
      <c r="G34" s="3">
        <f t="shared" si="3"/>
      </c>
      <c r="H34" s="36">
        <f t="shared" si="4"/>
      </c>
      <c r="I34" s="37">
        <f t="shared" si="5"/>
      </c>
    </row>
    <row r="35" spans="1:9" ht="12.75">
      <c r="A35" s="19">
        <f t="shared" si="0"/>
      </c>
      <c r="B35" s="25"/>
      <c r="C35" s="3">
        <f t="shared" si="1"/>
      </c>
      <c r="D35" s="36">
        <f t="shared" si="2"/>
      </c>
      <c r="E35" s="37">
        <f t="shared" si="6"/>
      </c>
      <c r="G35" s="3">
        <f t="shared" si="3"/>
      </c>
      <c r="H35" s="36">
        <f t="shared" si="4"/>
      </c>
      <c r="I35" s="37">
        <f t="shared" si="5"/>
      </c>
    </row>
    <row r="36" spans="1:9" ht="12.75">
      <c r="A36" s="19">
        <f t="shared" si="0"/>
      </c>
      <c r="B36" s="25"/>
      <c r="C36" s="3">
        <f t="shared" si="1"/>
      </c>
      <c r="D36" s="36">
        <f t="shared" si="2"/>
      </c>
      <c r="E36" s="37">
        <f t="shared" si="6"/>
      </c>
      <c r="G36" s="3">
        <f t="shared" si="3"/>
      </c>
      <c r="H36" s="36">
        <f t="shared" si="4"/>
      </c>
      <c r="I36" s="37">
        <f t="shared" si="5"/>
      </c>
    </row>
    <row r="37" spans="1:9" ht="12.75">
      <c r="A37" s="19">
        <f t="shared" si="0"/>
      </c>
      <c r="B37" s="25"/>
      <c r="C37" s="3">
        <f t="shared" si="1"/>
      </c>
      <c r="D37" s="36">
        <f t="shared" si="2"/>
      </c>
      <c r="E37" s="37">
        <f t="shared" si="6"/>
      </c>
      <c r="G37" s="3">
        <f t="shared" si="3"/>
      </c>
      <c r="H37" s="36">
        <f t="shared" si="4"/>
      </c>
      <c r="I37" s="37">
        <f t="shared" si="5"/>
      </c>
    </row>
    <row r="38" spans="1:9" ht="12.75">
      <c r="A38" s="19">
        <f t="shared" si="0"/>
      </c>
      <c r="B38" s="25"/>
      <c r="C38" s="3">
        <f t="shared" si="1"/>
      </c>
      <c r="D38" s="36">
        <f t="shared" si="2"/>
      </c>
      <c r="E38" s="37">
        <f t="shared" si="6"/>
      </c>
      <c r="G38" s="3">
        <f t="shared" si="3"/>
      </c>
      <c r="H38" s="36">
        <f t="shared" si="4"/>
      </c>
      <c r="I38" s="37">
        <f t="shared" si="5"/>
      </c>
    </row>
    <row r="39" spans="1:9" ht="12.75">
      <c r="A39" s="19">
        <f t="shared" si="0"/>
      </c>
      <c r="B39" s="25"/>
      <c r="C39" s="3">
        <f t="shared" si="1"/>
      </c>
      <c r="D39" s="36">
        <f t="shared" si="2"/>
      </c>
      <c r="E39" s="37">
        <f t="shared" si="6"/>
      </c>
      <c r="G39" s="3">
        <f t="shared" si="3"/>
      </c>
      <c r="H39" s="36">
        <f t="shared" si="4"/>
      </c>
      <c r="I39" s="37">
        <f t="shared" si="5"/>
      </c>
    </row>
    <row r="40" spans="1:9" ht="12.75">
      <c r="A40" s="19">
        <f t="shared" si="0"/>
      </c>
      <c r="B40" s="25"/>
      <c r="C40" s="3">
        <f t="shared" si="1"/>
      </c>
      <c r="D40" s="36">
        <f t="shared" si="2"/>
      </c>
      <c r="E40" s="37">
        <f t="shared" si="6"/>
      </c>
      <c r="G40" s="3">
        <f t="shared" si="3"/>
      </c>
      <c r="H40" s="36">
        <f t="shared" si="4"/>
      </c>
      <c r="I40" s="37">
        <f t="shared" si="5"/>
      </c>
    </row>
    <row r="41" spans="1:9" ht="12.75">
      <c r="A41" s="19">
        <f t="shared" si="0"/>
      </c>
      <c r="B41" s="25"/>
      <c r="C41" s="3">
        <f t="shared" si="1"/>
      </c>
      <c r="D41" s="36">
        <f t="shared" si="2"/>
      </c>
      <c r="E41" s="37">
        <f t="shared" si="6"/>
      </c>
      <c r="G41" s="3">
        <f t="shared" si="3"/>
      </c>
      <c r="H41" s="36">
        <f t="shared" si="4"/>
      </c>
      <c r="I41" s="37">
        <f t="shared" si="5"/>
      </c>
    </row>
    <row r="42" spans="1:9" ht="12.75">
      <c r="A42" s="19">
        <f t="shared" si="0"/>
      </c>
      <c r="B42" s="25"/>
      <c r="C42" s="3">
        <f t="shared" si="1"/>
      </c>
      <c r="D42" s="36">
        <f t="shared" si="2"/>
      </c>
      <c r="E42" s="37">
        <f t="shared" si="6"/>
      </c>
      <c r="G42" s="3">
        <f t="shared" si="3"/>
      </c>
      <c r="H42" s="36">
        <f t="shared" si="4"/>
      </c>
      <c r="I42" s="37">
        <f t="shared" si="5"/>
      </c>
    </row>
    <row r="43" spans="1:9" ht="12.75">
      <c r="A43" s="19">
        <f t="shared" si="0"/>
      </c>
      <c r="B43" s="25"/>
      <c r="C43" s="3">
        <f t="shared" si="1"/>
      </c>
      <c r="D43" s="36">
        <f t="shared" si="2"/>
      </c>
      <c r="E43" s="37">
        <f t="shared" si="6"/>
      </c>
      <c r="G43" s="3">
        <f t="shared" si="3"/>
      </c>
      <c r="H43" s="36">
        <f t="shared" si="4"/>
      </c>
      <c r="I43" s="37">
        <f t="shared" si="5"/>
      </c>
    </row>
    <row r="44" spans="1:9" ht="12.75">
      <c r="A44" s="19">
        <f t="shared" si="0"/>
      </c>
      <c r="B44" s="25"/>
      <c r="C44" s="3">
        <f t="shared" si="1"/>
      </c>
      <c r="D44" s="36">
        <f t="shared" si="2"/>
      </c>
      <c r="E44" s="37">
        <f t="shared" si="6"/>
      </c>
      <c r="G44" s="3">
        <f t="shared" si="3"/>
      </c>
      <c r="H44" s="36">
        <f t="shared" si="4"/>
      </c>
      <c r="I44" s="37">
        <f t="shared" si="5"/>
      </c>
    </row>
    <row r="45" spans="1:9" ht="12.75">
      <c r="A45" s="19">
        <f t="shared" si="0"/>
      </c>
      <c r="B45" s="25"/>
      <c r="C45" s="3">
        <f t="shared" si="1"/>
      </c>
      <c r="D45" s="36">
        <f t="shared" si="2"/>
      </c>
      <c r="E45" s="37">
        <f t="shared" si="6"/>
      </c>
      <c r="G45" s="3">
        <f t="shared" si="3"/>
      </c>
      <c r="H45" s="36">
        <f t="shared" si="4"/>
      </c>
      <c r="I45" s="37">
        <f t="shared" si="5"/>
      </c>
    </row>
    <row r="46" spans="1:9" ht="12.75">
      <c r="A46" s="19">
        <f aca="true" t="shared" si="7" ref="A46:A77">IF(AND(N(A44)&gt;0,ROW(A46)-ROW($A$13)&lt;($C$8*2)),A44+TIME(0,$C$9,0),"")</f>
      </c>
      <c r="B46" s="25"/>
      <c r="C46" s="3">
        <f t="shared" si="1"/>
      </c>
      <c r="D46" s="36">
        <f t="shared" si="2"/>
      </c>
      <c r="E46" s="37">
        <f t="shared" si="6"/>
      </c>
      <c r="G46" s="3">
        <f t="shared" si="3"/>
      </c>
      <c r="H46" s="36">
        <f t="shared" si="4"/>
      </c>
      <c r="I46" s="37">
        <f t="shared" si="5"/>
      </c>
    </row>
    <row r="47" spans="1:9" ht="12.75">
      <c r="A47" s="19">
        <f t="shared" si="7"/>
      </c>
      <c r="B47" s="25"/>
      <c r="C47" s="3">
        <f t="shared" si="1"/>
      </c>
      <c r="D47" s="36">
        <f t="shared" si="2"/>
      </c>
      <c r="E47" s="37">
        <f t="shared" si="6"/>
      </c>
      <c r="G47" s="3">
        <f t="shared" si="3"/>
      </c>
      <c r="H47" s="36">
        <f t="shared" si="4"/>
      </c>
      <c r="I47" s="37">
        <f t="shared" si="5"/>
      </c>
    </row>
    <row r="48" spans="1:9" ht="12.75">
      <c r="A48" s="19">
        <f t="shared" si="7"/>
      </c>
      <c r="B48" s="25"/>
      <c r="C48" s="3">
        <f t="shared" si="1"/>
      </c>
      <c r="D48" s="36">
        <f t="shared" si="2"/>
      </c>
      <c r="E48" s="37">
        <f t="shared" si="6"/>
      </c>
      <c r="G48" s="3">
        <f t="shared" si="3"/>
      </c>
      <c r="H48" s="36">
        <f t="shared" si="4"/>
      </c>
      <c r="I48" s="37">
        <f t="shared" si="5"/>
      </c>
    </row>
    <row r="49" spans="1:9" ht="12.75">
      <c r="A49" s="19">
        <f t="shared" si="7"/>
      </c>
      <c r="B49" s="25"/>
      <c r="C49" s="3">
        <f t="shared" si="1"/>
      </c>
      <c r="D49" s="36">
        <f t="shared" si="2"/>
      </c>
      <c r="E49" s="37">
        <f t="shared" si="6"/>
      </c>
      <c r="G49" s="3">
        <f t="shared" si="3"/>
      </c>
      <c r="H49" s="36">
        <f t="shared" si="4"/>
      </c>
      <c r="I49" s="37">
        <f t="shared" si="5"/>
      </c>
    </row>
    <row r="50" spans="1:9" ht="12.75">
      <c r="A50" s="19">
        <f t="shared" si="7"/>
      </c>
      <c r="B50" s="25"/>
      <c r="C50" s="3">
        <f t="shared" si="1"/>
      </c>
      <c r="D50" s="36">
        <f t="shared" si="2"/>
      </c>
      <c r="E50" s="37">
        <f t="shared" si="6"/>
      </c>
      <c r="G50" s="3">
        <f t="shared" si="3"/>
      </c>
      <c r="H50" s="36">
        <f t="shared" si="4"/>
      </c>
      <c r="I50" s="37">
        <f t="shared" si="5"/>
      </c>
    </row>
    <row r="51" spans="1:9" ht="12.75">
      <c r="A51" s="19">
        <f t="shared" si="7"/>
      </c>
      <c r="B51" s="25"/>
      <c r="C51" s="3">
        <f t="shared" si="1"/>
      </c>
      <c r="D51" s="36">
        <f t="shared" si="2"/>
      </c>
      <c r="E51" s="37">
        <f t="shared" si="6"/>
      </c>
      <c r="G51" s="3">
        <f t="shared" si="3"/>
      </c>
      <c r="H51" s="36">
        <f t="shared" si="4"/>
      </c>
      <c r="I51" s="37">
        <f t="shared" si="5"/>
      </c>
    </row>
    <row r="52" spans="1:9" ht="12.75">
      <c r="A52" s="19">
        <f t="shared" si="7"/>
      </c>
      <c r="B52" s="25"/>
      <c r="C52" s="3">
        <f t="shared" si="1"/>
      </c>
      <c r="D52" s="36">
        <f t="shared" si="2"/>
      </c>
      <c r="E52" s="37">
        <f t="shared" si="6"/>
      </c>
      <c r="G52" s="3">
        <f t="shared" si="3"/>
      </c>
      <c r="H52" s="36">
        <f t="shared" si="4"/>
      </c>
      <c r="I52" s="37">
        <f t="shared" si="5"/>
      </c>
    </row>
    <row r="53" spans="1:9" ht="12.75">
      <c r="A53" s="19">
        <f t="shared" si="7"/>
      </c>
      <c r="B53" s="25"/>
      <c r="C53" s="3">
        <f t="shared" si="1"/>
      </c>
      <c r="D53" s="36">
        <f t="shared" si="2"/>
      </c>
      <c r="E53" s="37">
        <f t="shared" si="6"/>
      </c>
      <c r="G53" s="3">
        <f t="shared" si="3"/>
      </c>
      <c r="H53" s="36">
        <f t="shared" si="4"/>
      </c>
      <c r="I53" s="37">
        <f t="shared" si="5"/>
      </c>
    </row>
    <row r="54" spans="1:9" ht="12.75">
      <c r="A54" s="19">
        <f t="shared" si="7"/>
      </c>
      <c r="B54" s="25"/>
      <c r="C54" s="3">
        <f t="shared" si="1"/>
      </c>
      <c r="D54" s="36">
        <f t="shared" si="2"/>
      </c>
      <c r="E54" s="37">
        <f t="shared" si="6"/>
      </c>
      <c r="G54" s="3">
        <f t="shared" si="3"/>
      </c>
      <c r="H54" s="36">
        <f t="shared" si="4"/>
      </c>
      <c r="I54" s="37">
        <f t="shared" si="5"/>
      </c>
    </row>
    <row r="55" spans="1:9" ht="12.75">
      <c r="A55" s="19">
        <f t="shared" si="7"/>
      </c>
      <c r="B55" s="25"/>
      <c r="C55" s="3">
        <f t="shared" si="1"/>
      </c>
      <c r="D55" s="36">
        <f t="shared" si="2"/>
      </c>
      <c r="E55" s="37">
        <f t="shared" si="6"/>
      </c>
      <c r="G55" s="3">
        <f t="shared" si="3"/>
      </c>
      <c r="H55" s="36">
        <f t="shared" si="4"/>
      </c>
      <c r="I55" s="37">
        <f t="shared" si="5"/>
      </c>
    </row>
    <row r="56" spans="1:9" ht="12.75">
      <c r="A56" s="19">
        <f t="shared" si="7"/>
      </c>
      <c r="B56" s="25"/>
      <c r="C56" s="3">
        <f t="shared" si="1"/>
      </c>
      <c r="D56" s="36">
        <f t="shared" si="2"/>
      </c>
      <c r="E56" s="37">
        <f t="shared" si="6"/>
      </c>
      <c r="G56" s="3">
        <f t="shared" si="3"/>
      </c>
      <c r="H56" s="36">
        <f t="shared" si="4"/>
      </c>
      <c r="I56" s="37">
        <f t="shared" si="5"/>
      </c>
    </row>
    <row r="57" spans="1:9" ht="12.75">
      <c r="A57" s="19">
        <f t="shared" si="7"/>
      </c>
      <c r="B57" s="25"/>
      <c r="C57" s="3">
        <f t="shared" si="1"/>
      </c>
      <c r="D57" s="36">
        <f t="shared" si="2"/>
      </c>
      <c r="E57" s="37">
        <f t="shared" si="6"/>
      </c>
      <c r="G57" s="3">
        <f t="shared" si="3"/>
      </c>
      <c r="H57" s="36">
        <f t="shared" si="4"/>
      </c>
      <c r="I57" s="37">
        <f t="shared" si="5"/>
      </c>
    </row>
    <row r="58" spans="1:9" ht="12.75">
      <c r="A58" s="35">
        <f t="shared" si="7"/>
      </c>
      <c r="B58" s="25"/>
      <c r="C58" s="3">
        <f t="shared" si="1"/>
      </c>
      <c r="D58" s="36">
        <f t="shared" si="2"/>
      </c>
      <c r="E58" s="37">
        <f t="shared" si="6"/>
      </c>
      <c r="G58" s="3">
        <f t="shared" si="3"/>
      </c>
      <c r="H58" s="36">
        <f t="shared" si="4"/>
      </c>
      <c r="I58" s="37">
        <f t="shared" si="5"/>
      </c>
    </row>
    <row r="59" spans="1:9" ht="12.75">
      <c r="A59" s="35">
        <f t="shared" si="7"/>
      </c>
      <c r="B59" s="25"/>
      <c r="C59" s="3">
        <f t="shared" si="1"/>
      </c>
      <c r="D59" s="36">
        <f t="shared" si="2"/>
      </c>
      <c r="E59" s="37">
        <f t="shared" si="6"/>
      </c>
      <c r="G59" s="3">
        <f t="shared" si="3"/>
      </c>
      <c r="H59" s="36">
        <f t="shared" si="4"/>
      </c>
      <c r="I59" s="37">
        <f t="shared" si="5"/>
      </c>
    </row>
    <row r="60" spans="1:9" ht="12.75">
      <c r="A60" s="35">
        <f t="shared" si="7"/>
      </c>
      <c r="B60" s="25"/>
      <c r="C60" s="3">
        <f t="shared" si="1"/>
      </c>
      <c r="D60" s="36">
        <f t="shared" si="2"/>
      </c>
      <c r="E60" s="37">
        <f t="shared" si="6"/>
      </c>
      <c r="G60" s="3">
        <f t="shared" si="3"/>
      </c>
      <c r="H60" s="36">
        <f t="shared" si="4"/>
      </c>
      <c r="I60" s="37">
        <f t="shared" si="5"/>
      </c>
    </row>
    <row r="61" spans="1:9" ht="12.75">
      <c r="A61" s="35">
        <f t="shared" si="7"/>
      </c>
      <c r="B61" s="25"/>
      <c r="C61" s="3">
        <f t="shared" si="1"/>
      </c>
      <c r="D61" s="36">
        <f t="shared" si="2"/>
      </c>
      <c r="E61" s="37">
        <f t="shared" si="6"/>
      </c>
      <c r="G61" s="3">
        <f t="shared" si="3"/>
      </c>
      <c r="H61" s="36">
        <f t="shared" si="4"/>
      </c>
      <c r="I61" s="37">
        <f t="shared" si="5"/>
      </c>
    </row>
    <row r="62" spans="1:9" ht="12.75">
      <c r="A62" s="35">
        <f t="shared" si="7"/>
      </c>
      <c r="B62" s="25"/>
      <c r="C62" s="3">
        <f t="shared" si="1"/>
      </c>
      <c r="D62" s="36">
        <f t="shared" si="2"/>
      </c>
      <c r="E62" s="37">
        <f t="shared" si="6"/>
      </c>
      <c r="G62" s="3">
        <f t="shared" si="3"/>
      </c>
      <c r="H62" s="36">
        <f t="shared" si="4"/>
      </c>
      <c r="I62" s="37">
        <f t="shared" si="5"/>
      </c>
    </row>
    <row r="63" spans="1:9" ht="12.75">
      <c r="A63" s="35">
        <f t="shared" si="7"/>
      </c>
      <c r="B63" s="25"/>
      <c r="C63" s="3">
        <f t="shared" si="1"/>
      </c>
      <c r="D63" s="36">
        <f t="shared" si="2"/>
      </c>
      <c r="E63" s="37">
        <f t="shared" si="6"/>
      </c>
      <c r="G63" s="3">
        <f t="shared" si="3"/>
      </c>
      <c r="H63" s="36">
        <f t="shared" si="4"/>
      </c>
      <c r="I63" s="37">
        <f t="shared" si="5"/>
      </c>
    </row>
    <row r="64" spans="1:9" ht="12.75">
      <c r="A64" s="35">
        <f t="shared" si="7"/>
      </c>
      <c r="B64" s="25"/>
      <c r="C64" s="3">
        <f t="shared" si="1"/>
      </c>
      <c r="D64" s="36">
        <f t="shared" si="2"/>
      </c>
      <c r="E64" s="37">
        <f t="shared" si="6"/>
      </c>
      <c r="G64" s="3">
        <f t="shared" si="3"/>
      </c>
      <c r="H64" s="36">
        <f t="shared" si="4"/>
      </c>
      <c r="I64" s="37">
        <f t="shared" si="5"/>
      </c>
    </row>
    <row r="65" spans="1:9" ht="12.75">
      <c r="A65" s="35">
        <f t="shared" si="7"/>
      </c>
      <c r="B65" s="25"/>
      <c r="C65" s="3">
        <f t="shared" si="1"/>
      </c>
      <c r="D65" s="36">
        <f t="shared" si="2"/>
      </c>
      <c r="E65" s="37">
        <f t="shared" si="6"/>
      </c>
      <c r="G65" s="3">
        <f t="shared" si="3"/>
      </c>
      <c r="H65" s="36">
        <f t="shared" si="4"/>
      </c>
      <c r="I65" s="37">
        <f t="shared" si="5"/>
      </c>
    </row>
    <row r="66" spans="1:9" ht="12.75">
      <c r="A66" s="35">
        <f t="shared" si="7"/>
      </c>
      <c r="B66" s="25"/>
      <c r="C66" s="3">
        <f t="shared" si="1"/>
      </c>
      <c r="D66" s="36">
        <f t="shared" si="2"/>
      </c>
      <c r="E66" s="37">
        <f t="shared" si="6"/>
      </c>
      <c r="G66" s="3">
        <f t="shared" si="3"/>
      </c>
      <c r="H66" s="36">
        <f t="shared" si="4"/>
      </c>
      <c r="I66" s="37">
        <f t="shared" si="5"/>
      </c>
    </row>
    <row r="67" spans="1:9" ht="12.75">
      <c r="A67" s="35">
        <f t="shared" si="7"/>
      </c>
      <c r="B67" s="25"/>
      <c r="C67" s="3">
        <f t="shared" si="1"/>
      </c>
      <c r="D67" s="36">
        <f t="shared" si="2"/>
      </c>
      <c r="E67" s="37">
        <f t="shared" si="6"/>
      </c>
      <c r="G67" s="3">
        <f t="shared" si="3"/>
      </c>
      <c r="H67" s="36">
        <f t="shared" si="4"/>
      </c>
      <c r="I67" s="37">
        <f t="shared" si="5"/>
      </c>
    </row>
    <row r="68" spans="1:9" ht="12.75">
      <c r="A68" s="35">
        <f t="shared" si="7"/>
      </c>
      <c r="B68" s="25"/>
      <c r="C68" s="3">
        <f t="shared" si="1"/>
      </c>
      <c r="D68" s="36">
        <f t="shared" si="2"/>
      </c>
      <c r="E68" s="37">
        <f t="shared" si="6"/>
      </c>
      <c r="G68" s="3">
        <f t="shared" si="3"/>
      </c>
      <c r="H68" s="36">
        <f t="shared" si="4"/>
      </c>
      <c r="I68" s="37">
        <f t="shared" si="5"/>
      </c>
    </row>
    <row r="69" spans="1:9" ht="12.75">
      <c r="A69" s="35">
        <f t="shared" si="7"/>
      </c>
      <c r="B69" s="25"/>
      <c r="C69" s="3">
        <f t="shared" si="1"/>
      </c>
      <c r="D69" s="36">
        <f t="shared" si="2"/>
      </c>
      <c r="E69" s="37">
        <f t="shared" si="6"/>
      </c>
      <c r="G69" s="3">
        <f t="shared" si="3"/>
      </c>
      <c r="H69" s="36">
        <f t="shared" si="4"/>
      </c>
      <c r="I69" s="37">
        <f t="shared" si="5"/>
      </c>
    </row>
    <row r="70" spans="1:9" ht="12.75">
      <c r="A70" s="35">
        <f t="shared" si="7"/>
      </c>
      <c r="B70" s="25"/>
      <c r="C70" s="3">
        <f t="shared" si="1"/>
      </c>
      <c r="D70" s="36">
        <f t="shared" si="2"/>
      </c>
      <c r="E70" s="37">
        <f t="shared" si="6"/>
      </c>
      <c r="G70" s="3">
        <f t="shared" si="3"/>
      </c>
      <c r="H70" s="36">
        <f t="shared" si="4"/>
      </c>
      <c r="I70" s="37">
        <f t="shared" si="5"/>
      </c>
    </row>
    <row r="71" spans="1:9" ht="12.75">
      <c r="A71" s="35">
        <f t="shared" si="7"/>
      </c>
      <c r="B71" s="25"/>
      <c r="C71" s="3">
        <f t="shared" si="1"/>
      </c>
      <c r="D71" s="36">
        <f t="shared" si="2"/>
      </c>
      <c r="E71" s="37">
        <f t="shared" si="6"/>
      </c>
      <c r="G71" s="3">
        <f t="shared" si="3"/>
      </c>
      <c r="H71" s="36">
        <f t="shared" si="4"/>
      </c>
      <c r="I71" s="37">
        <f t="shared" si="5"/>
      </c>
    </row>
    <row r="72" spans="1:9" ht="12.75">
      <c r="A72" s="35">
        <f t="shared" si="7"/>
      </c>
      <c r="B72" s="25"/>
      <c r="C72" s="3">
        <f t="shared" si="1"/>
      </c>
      <c r="D72" s="36">
        <f t="shared" si="2"/>
      </c>
      <c r="E72" s="37">
        <f t="shared" si="6"/>
      </c>
      <c r="G72" s="3">
        <f t="shared" si="3"/>
      </c>
      <c r="H72" s="36">
        <f t="shared" si="4"/>
      </c>
      <c r="I72" s="37">
        <f t="shared" si="5"/>
      </c>
    </row>
    <row r="73" spans="1:9" ht="12.75">
      <c r="A73" s="35">
        <f t="shared" si="7"/>
      </c>
      <c r="B73" s="25"/>
      <c r="C73" s="3">
        <f t="shared" si="1"/>
      </c>
      <c r="D73" s="36">
        <f t="shared" si="2"/>
      </c>
      <c r="E73" s="37">
        <f t="shared" si="6"/>
      </c>
      <c r="G73" s="3">
        <f t="shared" si="3"/>
      </c>
      <c r="H73" s="36">
        <f t="shared" si="4"/>
      </c>
      <c r="I73" s="37">
        <f t="shared" si="5"/>
      </c>
    </row>
    <row r="74" spans="1:9" ht="12.75">
      <c r="A74" s="35">
        <f t="shared" si="7"/>
      </c>
      <c r="B74" s="25"/>
      <c r="C74" s="3">
        <f t="shared" si="1"/>
      </c>
      <c r="D74" s="36">
        <f t="shared" si="2"/>
      </c>
      <c r="E74" s="37">
        <f t="shared" si="6"/>
      </c>
      <c r="G74" s="3">
        <f t="shared" si="3"/>
      </c>
      <c r="H74" s="36">
        <f t="shared" si="4"/>
      </c>
      <c r="I74" s="37">
        <f t="shared" si="5"/>
      </c>
    </row>
    <row r="75" spans="1:9" ht="12.75">
      <c r="A75" s="35">
        <f t="shared" si="7"/>
      </c>
      <c r="B75" s="25"/>
      <c r="C75" s="3">
        <f t="shared" si="1"/>
      </c>
      <c r="D75" s="36">
        <f t="shared" si="2"/>
      </c>
      <c r="E75" s="37">
        <f t="shared" si="6"/>
      </c>
      <c r="G75" s="3">
        <f t="shared" si="3"/>
      </c>
      <c r="H75" s="36">
        <f t="shared" si="4"/>
      </c>
      <c r="I75" s="37">
        <f t="shared" si="5"/>
      </c>
    </row>
    <row r="76" spans="1:9" ht="12.75">
      <c r="A76" s="35">
        <f t="shared" si="7"/>
      </c>
      <c r="B76" s="25"/>
      <c r="C76" s="3">
        <f t="shared" si="1"/>
      </c>
      <c r="D76" s="36">
        <f t="shared" si="2"/>
      </c>
      <c r="E76" s="37">
        <f t="shared" si="6"/>
      </c>
      <c r="G76" s="3">
        <f t="shared" si="3"/>
      </c>
      <c r="H76" s="36">
        <f t="shared" si="4"/>
      </c>
      <c r="I76" s="37">
        <f t="shared" si="5"/>
      </c>
    </row>
    <row r="77" spans="1:9" ht="12.75">
      <c r="A77" s="35">
        <f t="shared" si="7"/>
      </c>
      <c r="B77" s="25"/>
      <c r="C77" s="3">
        <f t="shared" si="1"/>
      </c>
      <c r="D77" s="36">
        <f t="shared" si="2"/>
      </c>
      <c r="E77" s="37">
        <f t="shared" si="6"/>
      </c>
      <c r="G77" s="3">
        <f t="shared" si="3"/>
      </c>
      <c r="H77" s="36">
        <f t="shared" si="4"/>
      </c>
      <c r="I77" s="37">
        <f t="shared" si="5"/>
      </c>
    </row>
    <row r="78" spans="1:9" ht="12.75">
      <c r="A78" s="35">
        <f aca="true" t="shared" si="8" ref="A78:A101">IF(AND(N(A76)&gt;0,ROW(A78)-ROW($A$13)&lt;($C$8*2)),A76+TIME(0,$C$9,0),"")</f>
      </c>
      <c r="B78" s="25"/>
      <c r="C78" s="3">
        <f aca="true" t="shared" si="9" ref="C78:C101">IF(ISNONTEXT(B78),"",handicap(VLOOKUP(B78,MembersIndexes,4,FALSE),TeamPlaySlope))</f>
      </c>
      <c r="D78" s="36">
        <f aca="true" t="shared" si="10" ref="D78:D102">IF(AND(ISNUMBER(C78),ISNUMBER(G78)),C78-G78,"")</f>
      </c>
      <c r="E78" s="37">
        <f t="shared" si="6"/>
      </c>
      <c r="G78" s="3">
        <f aca="true" t="shared" si="11" ref="G78:G101">IF(ISNONTEXT(F78),"",handicap(VLOOKUP(F78,MembersIndexes,4,FALSE),TeamPlaySlope))</f>
      </c>
      <c r="H78" s="36">
        <f aca="true" t="shared" si="12" ref="H78:H102">IF(AND(ISNUMBER(C78),ISNUMBER(G78)),G78-C78,"")</f>
      </c>
      <c r="I78" s="37">
        <f t="shared" si="5"/>
      </c>
    </row>
    <row r="79" spans="1:9" ht="12.75">
      <c r="A79" s="35">
        <f t="shared" si="8"/>
      </c>
      <c r="B79" s="25"/>
      <c r="C79" s="3">
        <f t="shared" si="9"/>
      </c>
      <c r="D79" s="36">
        <f t="shared" si="10"/>
      </c>
      <c r="E79" s="37">
        <f t="shared" si="6"/>
      </c>
      <c r="G79" s="3">
        <f t="shared" si="11"/>
      </c>
      <c r="H79" s="36">
        <f t="shared" si="12"/>
      </c>
      <c r="I79" s="37">
        <f aca="true" t="shared" si="13" ref="I79:I102">IF(ISNUMBER(G79),IF(ISNUMBER(A79),G79-MIN(G79,G80,C79,C80),G79-MIN(G79,G78,C79,C78)),"")</f>
      </c>
    </row>
    <row r="80" spans="1:9" ht="12.75">
      <c r="A80" s="35">
        <f t="shared" si="8"/>
      </c>
      <c r="B80" s="25"/>
      <c r="C80" s="3">
        <f t="shared" si="9"/>
      </c>
      <c r="D80" s="36">
        <f t="shared" si="10"/>
      </c>
      <c r="E80" s="37">
        <f t="shared" si="6"/>
      </c>
      <c r="G80" s="3">
        <f t="shared" si="11"/>
      </c>
      <c r="H80" s="36">
        <f t="shared" si="12"/>
      </c>
      <c r="I80" s="37">
        <f t="shared" si="13"/>
      </c>
    </row>
    <row r="81" spans="1:9" ht="12.75">
      <c r="A81" s="35">
        <f t="shared" si="8"/>
      </c>
      <c r="B81" s="25"/>
      <c r="C81" s="3">
        <f t="shared" si="9"/>
      </c>
      <c r="D81" s="36">
        <f t="shared" si="10"/>
      </c>
      <c r="E81" s="37">
        <f aca="true" t="shared" si="14" ref="E81:E102">IF(ISNUMBER(C81),IF(ISNUMBER(A81),C81-MIN(C81,C82,G81,G82),C81-MIN(C81,C80,G81,G80)),"")</f>
      </c>
      <c r="G81" s="3">
        <f t="shared" si="11"/>
      </c>
      <c r="H81" s="36">
        <f t="shared" si="12"/>
      </c>
      <c r="I81" s="37">
        <f t="shared" si="13"/>
      </c>
    </row>
    <row r="82" spans="1:9" ht="12.75">
      <c r="A82" s="35">
        <f t="shared" si="8"/>
      </c>
      <c r="B82" s="25"/>
      <c r="C82" s="3">
        <f t="shared" si="9"/>
      </c>
      <c r="D82" s="36">
        <f t="shared" si="10"/>
      </c>
      <c r="E82" s="37">
        <f t="shared" si="14"/>
      </c>
      <c r="G82" s="3">
        <f t="shared" si="11"/>
      </c>
      <c r="H82" s="36">
        <f t="shared" si="12"/>
      </c>
      <c r="I82" s="37">
        <f t="shared" si="13"/>
      </c>
    </row>
    <row r="83" spans="1:9" ht="12.75">
      <c r="A83" s="35">
        <f t="shared" si="8"/>
      </c>
      <c r="B83" s="25"/>
      <c r="C83" s="3">
        <f t="shared" si="9"/>
      </c>
      <c r="D83" s="36">
        <f t="shared" si="10"/>
      </c>
      <c r="E83" s="37">
        <f t="shared" si="14"/>
      </c>
      <c r="G83" s="3">
        <f t="shared" si="11"/>
      </c>
      <c r="H83" s="36">
        <f t="shared" si="12"/>
      </c>
      <c r="I83" s="37">
        <f t="shared" si="13"/>
      </c>
    </row>
    <row r="84" spans="1:9" ht="12.75">
      <c r="A84" s="35">
        <f t="shared" si="8"/>
      </c>
      <c r="B84" s="25"/>
      <c r="C84" s="3">
        <f t="shared" si="9"/>
      </c>
      <c r="D84" s="36">
        <f t="shared" si="10"/>
      </c>
      <c r="E84" s="37">
        <f t="shared" si="14"/>
      </c>
      <c r="G84" s="3">
        <f t="shared" si="11"/>
      </c>
      <c r="H84" s="36">
        <f t="shared" si="12"/>
      </c>
      <c r="I84" s="37">
        <f t="shared" si="13"/>
      </c>
    </row>
    <row r="85" spans="1:9" ht="12.75">
      <c r="A85" s="35">
        <f t="shared" si="8"/>
      </c>
      <c r="B85" s="25"/>
      <c r="C85" s="3">
        <f t="shared" si="9"/>
      </c>
      <c r="D85" s="36">
        <f t="shared" si="10"/>
      </c>
      <c r="E85" s="37">
        <f t="shared" si="14"/>
      </c>
      <c r="G85" s="3">
        <f t="shared" si="11"/>
      </c>
      <c r="H85" s="36">
        <f t="shared" si="12"/>
      </c>
      <c r="I85" s="37">
        <f t="shared" si="13"/>
      </c>
    </row>
    <row r="86" spans="1:9" ht="12.75">
      <c r="A86" s="35">
        <f t="shared" si="8"/>
      </c>
      <c r="B86" s="25"/>
      <c r="C86" s="3">
        <f t="shared" si="9"/>
      </c>
      <c r="D86" s="36">
        <f t="shared" si="10"/>
      </c>
      <c r="E86" s="37">
        <f t="shared" si="14"/>
      </c>
      <c r="G86" s="3">
        <f t="shared" si="11"/>
      </c>
      <c r="H86" s="36">
        <f t="shared" si="12"/>
      </c>
      <c r="I86" s="37">
        <f t="shared" si="13"/>
      </c>
    </row>
    <row r="87" spans="1:9" ht="12.75">
      <c r="A87" s="35">
        <f t="shared" si="8"/>
      </c>
      <c r="B87" s="25"/>
      <c r="C87" s="3">
        <f t="shared" si="9"/>
      </c>
      <c r="D87" s="36">
        <f t="shared" si="10"/>
      </c>
      <c r="E87" s="37">
        <f t="shared" si="14"/>
      </c>
      <c r="G87" s="3">
        <f t="shared" si="11"/>
      </c>
      <c r="H87" s="36">
        <f t="shared" si="12"/>
      </c>
      <c r="I87" s="37">
        <f t="shared" si="13"/>
      </c>
    </row>
    <row r="88" spans="1:9" ht="12.75">
      <c r="A88" s="35">
        <f t="shared" si="8"/>
      </c>
      <c r="B88" s="25"/>
      <c r="C88" s="3">
        <f t="shared" si="9"/>
      </c>
      <c r="D88" s="36">
        <f t="shared" si="10"/>
      </c>
      <c r="E88" s="37">
        <f t="shared" si="14"/>
      </c>
      <c r="G88" s="3">
        <f t="shared" si="11"/>
      </c>
      <c r="H88" s="36">
        <f t="shared" si="12"/>
      </c>
      <c r="I88" s="37">
        <f t="shared" si="13"/>
      </c>
    </row>
    <row r="89" spans="1:9" ht="12.75">
      <c r="A89" s="35">
        <f t="shared" si="8"/>
      </c>
      <c r="B89" s="25"/>
      <c r="C89" s="3">
        <f t="shared" si="9"/>
      </c>
      <c r="D89" s="36">
        <f t="shared" si="10"/>
      </c>
      <c r="E89" s="37">
        <f t="shared" si="14"/>
      </c>
      <c r="G89" s="3">
        <f t="shared" si="11"/>
      </c>
      <c r="H89" s="36">
        <f t="shared" si="12"/>
      </c>
      <c r="I89" s="37">
        <f t="shared" si="13"/>
      </c>
    </row>
    <row r="90" spans="1:9" ht="12.75">
      <c r="A90" s="35">
        <f t="shared" si="8"/>
      </c>
      <c r="B90" s="25"/>
      <c r="C90" s="3">
        <f t="shared" si="9"/>
      </c>
      <c r="D90" s="36">
        <f t="shared" si="10"/>
      </c>
      <c r="E90" s="37">
        <f t="shared" si="14"/>
      </c>
      <c r="G90" s="3">
        <f t="shared" si="11"/>
      </c>
      <c r="H90" s="36">
        <f t="shared" si="12"/>
      </c>
      <c r="I90" s="37">
        <f t="shared" si="13"/>
      </c>
    </row>
    <row r="91" spans="1:9" ht="12.75">
      <c r="A91" s="35">
        <f t="shared" si="8"/>
      </c>
      <c r="B91" s="25"/>
      <c r="C91" s="3">
        <f t="shared" si="9"/>
      </c>
      <c r="D91" s="36">
        <f t="shared" si="10"/>
      </c>
      <c r="E91" s="37">
        <f t="shared" si="14"/>
      </c>
      <c r="G91" s="3">
        <f t="shared" si="11"/>
      </c>
      <c r="H91" s="36">
        <f t="shared" si="12"/>
      </c>
      <c r="I91" s="37">
        <f t="shared" si="13"/>
      </c>
    </row>
    <row r="92" spans="1:9" ht="12.75">
      <c r="A92" s="35">
        <f t="shared" si="8"/>
      </c>
      <c r="B92" s="25"/>
      <c r="C92" s="3">
        <f t="shared" si="9"/>
      </c>
      <c r="D92" s="36">
        <f t="shared" si="10"/>
      </c>
      <c r="E92" s="37">
        <f t="shared" si="14"/>
      </c>
      <c r="G92" s="3">
        <f t="shared" si="11"/>
      </c>
      <c r="H92" s="36">
        <f t="shared" si="12"/>
      </c>
      <c r="I92" s="37">
        <f t="shared" si="13"/>
      </c>
    </row>
    <row r="93" spans="1:9" ht="12.75">
      <c r="A93" s="35">
        <f t="shared" si="8"/>
      </c>
      <c r="B93" s="25"/>
      <c r="C93" s="3">
        <f t="shared" si="9"/>
      </c>
      <c r="D93" s="36">
        <f t="shared" si="10"/>
      </c>
      <c r="E93" s="37">
        <f t="shared" si="14"/>
      </c>
      <c r="G93" s="3">
        <f t="shared" si="11"/>
      </c>
      <c r="H93" s="36">
        <f t="shared" si="12"/>
      </c>
      <c r="I93" s="37">
        <f t="shared" si="13"/>
      </c>
    </row>
    <row r="94" spans="1:9" ht="12.75">
      <c r="A94" s="35">
        <f t="shared" si="8"/>
      </c>
      <c r="B94" s="25"/>
      <c r="C94" s="3">
        <f t="shared" si="9"/>
      </c>
      <c r="D94" s="36">
        <f t="shared" si="10"/>
      </c>
      <c r="E94" s="37">
        <f t="shared" si="14"/>
      </c>
      <c r="G94" s="3">
        <f t="shared" si="11"/>
      </c>
      <c r="H94" s="36">
        <f t="shared" si="12"/>
      </c>
      <c r="I94" s="37">
        <f t="shared" si="13"/>
      </c>
    </row>
    <row r="95" spans="1:9" ht="12.75">
      <c r="A95" s="35">
        <f t="shared" si="8"/>
      </c>
      <c r="B95" s="25"/>
      <c r="C95" s="3">
        <f t="shared" si="9"/>
      </c>
      <c r="D95" s="36">
        <f t="shared" si="10"/>
      </c>
      <c r="E95" s="37">
        <f t="shared" si="14"/>
      </c>
      <c r="G95" s="3">
        <f t="shared" si="11"/>
      </c>
      <c r="H95" s="36">
        <f t="shared" si="12"/>
      </c>
      <c r="I95" s="37">
        <f t="shared" si="13"/>
      </c>
    </row>
    <row r="96" spans="1:9" ht="12.75">
      <c r="A96" s="35">
        <f t="shared" si="8"/>
      </c>
      <c r="B96" s="25"/>
      <c r="C96" s="3">
        <f t="shared" si="9"/>
      </c>
      <c r="D96" s="36">
        <f t="shared" si="10"/>
      </c>
      <c r="E96" s="37">
        <f t="shared" si="14"/>
      </c>
      <c r="G96" s="3">
        <f t="shared" si="11"/>
      </c>
      <c r="H96" s="36">
        <f t="shared" si="12"/>
      </c>
      <c r="I96" s="37">
        <f t="shared" si="13"/>
      </c>
    </row>
    <row r="97" spans="1:9" ht="12.75">
      <c r="A97" s="35">
        <f t="shared" si="8"/>
      </c>
      <c r="B97" s="25"/>
      <c r="C97" s="3">
        <f t="shared" si="9"/>
      </c>
      <c r="D97" s="36">
        <f t="shared" si="10"/>
      </c>
      <c r="E97" s="37">
        <f t="shared" si="14"/>
      </c>
      <c r="G97" s="3">
        <f t="shared" si="11"/>
      </c>
      <c r="H97" s="36">
        <f t="shared" si="12"/>
      </c>
      <c r="I97" s="37">
        <f t="shared" si="13"/>
      </c>
    </row>
    <row r="98" spans="1:9" ht="12.75">
      <c r="A98" s="35">
        <f t="shared" si="8"/>
      </c>
      <c r="B98" s="25"/>
      <c r="C98" s="3">
        <f t="shared" si="9"/>
      </c>
      <c r="D98" s="36">
        <f t="shared" si="10"/>
      </c>
      <c r="E98" s="37">
        <f t="shared" si="14"/>
      </c>
      <c r="G98" s="3">
        <f t="shared" si="11"/>
      </c>
      <c r="H98" s="36">
        <f t="shared" si="12"/>
      </c>
      <c r="I98" s="37">
        <f t="shared" si="13"/>
      </c>
    </row>
    <row r="99" spans="1:9" ht="12.75">
      <c r="A99" s="35">
        <f t="shared" si="8"/>
      </c>
      <c r="B99" s="25"/>
      <c r="C99" s="3">
        <f t="shared" si="9"/>
      </c>
      <c r="D99" s="36">
        <f t="shared" si="10"/>
      </c>
      <c r="E99" s="37">
        <f t="shared" si="14"/>
      </c>
      <c r="G99" s="3">
        <f t="shared" si="11"/>
      </c>
      <c r="H99" s="36">
        <f t="shared" si="12"/>
      </c>
      <c r="I99" s="37">
        <f t="shared" si="13"/>
      </c>
    </row>
    <row r="100" spans="1:9" ht="12.75">
      <c r="A100" s="35">
        <f t="shared" si="8"/>
      </c>
      <c r="B100" s="25"/>
      <c r="C100" s="3">
        <f t="shared" si="9"/>
      </c>
      <c r="D100" s="36">
        <f t="shared" si="10"/>
      </c>
      <c r="E100" s="37">
        <f t="shared" si="14"/>
      </c>
      <c r="G100" s="3">
        <f t="shared" si="11"/>
      </c>
      <c r="H100" s="36">
        <f t="shared" si="12"/>
      </c>
      <c r="I100" s="37">
        <f t="shared" si="13"/>
      </c>
    </row>
    <row r="101" spans="1:9" ht="12.75">
      <c r="A101" s="35">
        <f t="shared" si="8"/>
      </c>
      <c r="B101" s="25"/>
      <c r="C101" s="3">
        <f t="shared" si="9"/>
      </c>
      <c r="D101" s="36">
        <f t="shared" si="10"/>
      </c>
      <c r="E101" s="37">
        <f t="shared" si="14"/>
      </c>
      <c r="G101" s="3">
        <f t="shared" si="11"/>
      </c>
      <c r="H101" s="36">
        <f t="shared" si="12"/>
      </c>
      <c r="I101" s="37">
        <f t="shared" si="13"/>
      </c>
    </row>
    <row r="102" spans="1:9" ht="12.75">
      <c r="A102" s="35">
        <f>IF(N(A100)&gt;0,A100+TIME(0,$C$9,0),"")</f>
      </c>
      <c r="B102" s="25"/>
      <c r="C102" s="3">
        <f>IF(ISNONTEXT(B102),"",ROUND(VLOOKUP(B102,MembersIndexes,4,FALSE)*($C$5/StandardSlope),0))</f>
      </c>
      <c r="D102" s="36">
        <f t="shared" si="10"/>
      </c>
      <c r="E102" s="37">
        <f t="shared" si="14"/>
      </c>
      <c r="G102" s="3">
        <f>IF(ISNONTEXT(F102),"",ROUND(VLOOKUP(F102,MembersIndexes,4,FALSE)*($C$5/StandardSlope),0))</f>
      </c>
      <c r="H102" s="36">
        <f t="shared" si="12"/>
      </c>
      <c r="I102" s="37">
        <f t="shared" si="13"/>
      </c>
    </row>
    <row r="103" ht="12.75">
      <c r="G103" s="3">
        <f>IF(ISNONTEXT(F103),"",ROUND(VLOOKUP(F103,MembersIndexes,4,FALSE)*($C$5/StandardSlope),0))</f>
      </c>
    </row>
  </sheetData>
  <sheetProtection sheet="1" objects="1" scenarios="1" insertRows="0" deleteRows="0" selectLockedCells="1"/>
  <mergeCells count="3">
    <mergeCell ref="A1:I1"/>
    <mergeCell ref="B11:E11"/>
    <mergeCell ref="F11:I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H103"/>
  <sheetViews>
    <sheetView workbookViewId="0" topLeftCell="A3">
      <selection activeCell="C7" sqref="C7"/>
    </sheetView>
  </sheetViews>
  <sheetFormatPr defaultColWidth="9.140625" defaultRowHeight="12.75"/>
  <cols>
    <col min="1" max="1" width="10.421875" style="3" customWidth="1"/>
    <col min="2" max="2" width="22.7109375" style="3" customWidth="1"/>
    <col min="3" max="4" width="9.140625" style="3" customWidth="1"/>
    <col min="5" max="5" width="27.28125" style="3" customWidth="1"/>
    <col min="6" max="6" width="9.140625" style="3" customWidth="1"/>
    <col min="7" max="7" width="8.421875" style="3" customWidth="1"/>
    <col min="8" max="16384" width="9.140625" style="3" customWidth="1"/>
  </cols>
  <sheetData>
    <row r="1" spans="1:7" ht="20.25" thickBot="1">
      <c r="A1" s="47" t="s">
        <v>31</v>
      </c>
      <c r="B1" s="48"/>
      <c r="C1" s="48"/>
      <c r="D1" s="48"/>
      <c r="E1" s="48"/>
      <c r="F1" s="48"/>
      <c r="G1" s="48"/>
    </row>
    <row r="2" spans="1:7" ht="13.5" thickTop="1">
      <c r="A2" s="14"/>
      <c r="B2" s="14"/>
      <c r="C2" s="33"/>
      <c r="D2" s="33"/>
      <c r="E2" s="14"/>
      <c r="F2" s="14"/>
      <c r="G2" s="14"/>
    </row>
    <row r="3" spans="1:7" ht="12.75">
      <c r="A3" s="14"/>
      <c r="B3" s="15" t="s">
        <v>16</v>
      </c>
      <c r="C3" s="5" t="s">
        <v>14</v>
      </c>
      <c r="D3" s="5"/>
      <c r="E3" s="16" t="s">
        <v>23</v>
      </c>
      <c r="F3" s="16"/>
      <c r="G3" s="16"/>
    </row>
    <row r="4" spans="1:7" ht="12.75">
      <c r="A4" s="14"/>
      <c r="B4" s="15" t="s">
        <v>28</v>
      </c>
      <c r="C4" s="5" t="s">
        <v>29</v>
      </c>
      <c r="D4" s="5"/>
      <c r="E4" s="16" t="s">
        <v>30</v>
      </c>
      <c r="F4" s="16"/>
      <c r="G4" s="16"/>
    </row>
    <row r="5" spans="1:7" ht="12.75">
      <c r="A5" s="14"/>
      <c r="B5" s="15" t="s">
        <v>17</v>
      </c>
      <c r="C5" s="5">
        <v>130</v>
      </c>
      <c r="D5" s="5"/>
      <c r="E5" s="16" t="s">
        <v>25</v>
      </c>
      <c r="F5" s="16"/>
      <c r="G5" s="16"/>
    </row>
    <row r="6" spans="1:7" ht="12.75">
      <c r="A6" s="14"/>
      <c r="B6" s="15" t="s">
        <v>18</v>
      </c>
      <c r="C6" s="5" t="s">
        <v>15</v>
      </c>
      <c r="D6" s="5"/>
      <c r="E6" s="16" t="s">
        <v>24</v>
      </c>
      <c r="F6" s="16"/>
      <c r="G6" s="16"/>
    </row>
    <row r="7" spans="1:7" ht="12.75">
      <c r="A7" s="14"/>
      <c r="B7" s="15" t="s">
        <v>19</v>
      </c>
      <c r="C7" s="9">
        <v>0.2708333333333333</v>
      </c>
      <c r="D7" s="10"/>
      <c r="E7" s="16" t="s">
        <v>26</v>
      </c>
      <c r="F7" s="16"/>
      <c r="G7" s="16"/>
    </row>
    <row r="8" spans="1:8" ht="12.75">
      <c r="A8" s="14"/>
      <c r="B8" s="15" t="s">
        <v>41</v>
      </c>
      <c r="C8" s="26">
        <v>10</v>
      </c>
      <c r="D8" s="9"/>
      <c r="E8" s="16" t="s">
        <v>42</v>
      </c>
      <c r="F8" s="16"/>
      <c r="G8" s="16"/>
      <c r="H8" s="11"/>
    </row>
    <row r="9" spans="1:7" ht="12.75">
      <c r="A9" s="14"/>
      <c r="B9" s="15" t="s">
        <v>20</v>
      </c>
      <c r="C9" s="5">
        <v>8</v>
      </c>
      <c r="D9" s="5"/>
      <c r="E9" s="16" t="s">
        <v>27</v>
      </c>
      <c r="F9" s="16"/>
      <c r="G9" s="16"/>
    </row>
    <row r="10" spans="1:7" ht="13.5" thickBot="1">
      <c r="A10" s="14"/>
      <c r="B10" s="15"/>
      <c r="C10" s="5"/>
      <c r="D10" s="5"/>
      <c r="E10" s="16"/>
      <c r="F10" s="16"/>
      <c r="G10" s="16"/>
    </row>
    <row r="11" spans="1:7" ht="19.5" thickBot="1" thickTop="1">
      <c r="A11" s="34"/>
      <c r="B11" s="52" t="s">
        <v>1</v>
      </c>
      <c r="C11" s="52"/>
      <c r="D11" s="49"/>
      <c r="E11" s="51" t="s">
        <v>2</v>
      </c>
      <c r="F11" s="52"/>
      <c r="G11" s="49"/>
    </row>
    <row r="12" spans="1:7" ht="27" thickBot="1" thickTop="1">
      <c r="A12" s="17" t="s">
        <v>21</v>
      </c>
      <c r="B12" s="17" t="s">
        <v>22</v>
      </c>
      <c r="C12" s="18" t="s">
        <v>13</v>
      </c>
      <c r="D12" s="32" t="s">
        <v>34</v>
      </c>
      <c r="E12" s="17" t="s">
        <v>22</v>
      </c>
      <c r="F12" s="18" t="s">
        <v>13</v>
      </c>
      <c r="G12" s="18" t="s">
        <v>34</v>
      </c>
    </row>
    <row r="13" spans="1:7" ht="13.5" thickTop="1">
      <c r="A13" s="19">
        <f>C7</f>
        <v>0.2708333333333333</v>
      </c>
      <c r="B13" s="3" t="s">
        <v>52</v>
      </c>
      <c r="C13" s="20">
        <f>IF(ISNONTEXT(B13),"",handicap(VLOOKUP(B13,MembersIndexes,4,FALSE),SinglesSlope))</f>
        <v>4</v>
      </c>
      <c r="D13" s="21">
        <f>IF(AND(ISNUMBER(C13),ISNUMBER(F13)),C13-F13,"")</f>
        <v>-5</v>
      </c>
      <c r="E13" s="3" t="s">
        <v>60</v>
      </c>
      <c r="F13" s="20">
        <f aca="true" t="shared" si="0" ref="F13:F76">IF(ISNONTEXT(E13),"",handicap(VLOOKUP(E13,MembersIndexes,4,FALSE),SinglesSlope))</f>
        <v>9</v>
      </c>
      <c r="G13" s="21">
        <f>IF(AND(ISNUMBER(C13),ISNUMBER(F13)),F13-C13,"")</f>
        <v>5</v>
      </c>
    </row>
    <row r="14" spans="1:7" ht="12.75">
      <c r="A14" s="19">
        <f aca="true" t="shared" si="1" ref="A14:A45">IF(AND(N(A12)&gt;0,ROW(A14)-ROW($A$13)&lt;($C$8*2)),A12+TIME(0,$C$9,0),"")</f>
      </c>
      <c r="B14" s="3" t="s">
        <v>55</v>
      </c>
      <c r="C14" s="20">
        <f aca="true" t="shared" si="2" ref="C14:C77">IF(ISNONTEXT(B14),"",handicap(VLOOKUP(B14,MembersIndexes,4,FALSE),SinglesSlope))</f>
        <v>10</v>
      </c>
      <c r="D14" s="21">
        <f>IF(AND(ISNUMBER(C14),ISNUMBER(F14)),C14-F14,"")</f>
        <v>8</v>
      </c>
      <c r="E14" s="3" t="s">
        <v>64</v>
      </c>
      <c r="F14" s="20">
        <f t="shared" si="0"/>
        <v>2</v>
      </c>
      <c r="G14" s="21">
        <f>IF(AND(ISNUMBER(C14),ISNUMBER(F14)),F14-C14,"")</f>
        <v>-8</v>
      </c>
    </row>
    <row r="15" spans="1:7" ht="12.75">
      <c r="A15" s="19">
        <f t="shared" si="1"/>
        <v>0.27638888888888885</v>
      </c>
      <c r="B15" s="3" t="s">
        <v>46</v>
      </c>
      <c r="C15" s="20">
        <f t="shared" si="2"/>
        <v>4</v>
      </c>
      <c r="D15" s="21">
        <f aca="true" t="shared" si="3" ref="D15:D78">IF(AND(ISNUMBER(C15),ISNUMBER(F15)),C15-F15,"")</f>
        <v>1</v>
      </c>
      <c r="E15" s="3" t="s">
        <v>48</v>
      </c>
      <c r="F15" s="20">
        <f t="shared" si="0"/>
        <v>3</v>
      </c>
      <c r="G15" s="21">
        <f aca="true" t="shared" si="4" ref="G15:G78">IF(AND(ISNUMBER(C15),ISNUMBER(F15)),F15-C15,"")</f>
        <v>-1</v>
      </c>
    </row>
    <row r="16" spans="1:7" ht="12.75">
      <c r="A16" s="19">
        <f t="shared" si="1"/>
      </c>
      <c r="C16" s="20">
        <f t="shared" si="2"/>
      </c>
      <c r="D16" s="21">
        <f t="shared" si="3"/>
      </c>
      <c r="F16" s="20">
        <f t="shared" si="0"/>
      </c>
      <c r="G16" s="21">
        <f>IF(AND(ISNUMBER(C16),ISNUMBER(F16)),F16-C16,"")</f>
      </c>
    </row>
    <row r="17" spans="1:7" ht="12.75">
      <c r="A17" s="19">
        <f t="shared" si="1"/>
        <v>0.2819444444444444</v>
      </c>
      <c r="C17" s="20">
        <f t="shared" si="2"/>
      </c>
      <c r="D17" s="21">
        <f t="shared" si="3"/>
      </c>
      <c r="F17" s="20">
        <f t="shared" si="0"/>
      </c>
      <c r="G17" s="21">
        <f t="shared" si="4"/>
      </c>
    </row>
    <row r="18" spans="1:7" ht="12.75">
      <c r="A18" s="19">
        <f t="shared" si="1"/>
      </c>
      <c r="C18" s="20">
        <f t="shared" si="2"/>
      </c>
      <c r="D18" s="21">
        <f t="shared" si="3"/>
      </c>
      <c r="F18" s="20">
        <f t="shared" si="0"/>
      </c>
      <c r="G18" s="21">
        <f t="shared" si="4"/>
      </c>
    </row>
    <row r="19" spans="1:7" ht="12.75">
      <c r="A19" s="19">
        <f t="shared" si="1"/>
        <v>0.2874999999999999</v>
      </c>
      <c r="C19" s="20">
        <f t="shared" si="2"/>
      </c>
      <c r="D19" s="21">
        <f t="shared" si="3"/>
      </c>
      <c r="F19" s="20">
        <f t="shared" si="0"/>
      </c>
      <c r="G19" s="21">
        <f t="shared" si="4"/>
      </c>
    </row>
    <row r="20" spans="1:7" ht="12.75">
      <c r="A20" s="19">
        <f t="shared" si="1"/>
      </c>
      <c r="C20" s="20">
        <f t="shared" si="2"/>
      </c>
      <c r="D20" s="21">
        <f t="shared" si="3"/>
      </c>
      <c r="F20" s="20">
        <f t="shared" si="0"/>
      </c>
      <c r="G20" s="21">
        <f t="shared" si="4"/>
      </c>
    </row>
    <row r="21" spans="1:7" ht="12.75">
      <c r="A21" s="19">
        <f t="shared" si="1"/>
        <v>0.29305555555555546</v>
      </c>
      <c r="C21" s="20">
        <f t="shared" si="2"/>
      </c>
      <c r="D21" s="21">
        <f t="shared" si="3"/>
      </c>
      <c r="F21" s="20">
        <f t="shared" si="0"/>
      </c>
      <c r="G21" s="21">
        <f t="shared" si="4"/>
      </c>
    </row>
    <row r="22" spans="1:7" ht="12.75">
      <c r="A22" s="19">
        <f t="shared" si="1"/>
      </c>
      <c r="C22" s="20">
        <f t="shared" si="2"/>
      </c>
      <c r="D22" s="21">
        <f t="shared" si="3"/>
      </c>
      <c r="F22" s="20">
        <f t="shared" si="0"/>
      </c>
      <c r="G22" s="21">
        <f t="shared" si="4"/>
      </c>
    </row>
    <row r="23" spans="1:7" ht="12.75">
      <c r="A23" s="19">
        <f t="shared" si="1"/>
        <v>0.298611111111111</v>
      </c>
      <c r="C23" s="20">
        <f t="shared" si="2"/>
      </c>
      <c r="D23" s="21">
        <f t="shared" si="3"/>
      </c>
      <c r="F23" s="20">
        <f t="shared" si="0"/>
      </c>
      <c r="G23" s="21">
        <f t="shared" si="4"/>
      </c>
    </row>
    <row r="24" spans="1:7" ht="12.75">
      <c r="A24" s="19">
        <f t="shared" si="1"/>
      </c>
      <c r="C24" s="20">
        <f t="shared" si="2"/>
      </c>
      <c r="D24" s="21">
        <f t="shared" si="3"/>
      </c>
      <c r="F24" s="20">
        <f t="shared" si="0"/>
      </c>
      <c r="G24" s="21">
        <f t="shared" si="4"/>
      </c>
    </row>
    <row r="25" spans="1:7" ht="12.75">
      <c r="A25" s="19">
        <f t="shared" si="1"/>
        <v>0.30416666666666653</v>
      </c>
      <c r="C25" s="20">
        <f t="shared" si="2"/>
      </c>
      <c r="D25" s="21">
        <f t="shared" si="3"/>
      </c>
      <c r="F25" s="20">
        <f t="shared" si="0"/>
      </c>
      <c r="G25" s="21">
        <f t="shared" si="4"/>
      </c>
    </row>
    <row r="26" spans="1:7" ht="12.75">
      <c r="A26" s="19">
        <f t="shared" si="1"/>
      </c>
      <c r="C26" s="20">
        <f t="shared" si="2"/>
      </c>
      <c r="D26" s="21">
        <f t="shared" si="3"/>
      </c>
      <c r="F26" s="20">
        <f t="shared" si="0"/>
      </c>
      <c r="G26" s="21">
        <f t="shared" si="4"/>
      </c>
    </row>
    <row r="27" spans="1:7" ht="12.75">
      <c r="A27" s="19">
        <f t="shared" si="1"/>
        <v>0.30972222222222207</v>
      </c>
      <c r="C27" s="20">
        <f t="shared" si="2"/>
      </c>
      <c r="D27" s="21">
        <f t="shared" si="3"/>
      </c>
      <c r="F27" s="20">
        <f t="shared" si="0"/>
      </c>
      <c r="G27" s="21">
        <f t="shared" si="4"/>
      </c>
    </row>
    <row r="28" spans="1:7" ht="12.75">
      <c r="A28" s="19">
        <f t="shared" si="1"/>
      </c>
      <c r="C28" s="20">
        <f t="shared" si="2"/>
      </c>
      <c r="D28" s="21">
        <f t="shared" si="3"/>
      </c>
      <c r="F28" s="20">
        <f t="shared" si="0"/>
      </c>
      <c r="G28" s="21">
        <f t="shared" si="4"/>
      </c>
    </row>
    <row r="29" spans="1:7" ht="12.75">
      <c r="A29" s="19">
        <f t="shared" si="1"/>
        <v>0.3152777777777776</v>
      </c>
      <c r="C29" s="20">
        <f t="shared" si="2"/>
      </c>
      <c r="D29" s="21">
        <f>IF(AND(ISNUMBER(C29),ISNUMBER(F29)),C29-F29,"")</f>
      </c>
      <c r="F29" s="20">
        <f t="shared" si="0"/>
      </c>
      <c r="G29" s="21">
        <f t="shared" si="4"/>
      </c>
    </row>
    <row r="30" spans="1:7" ht="12.75">
      <c r="A30" s="19">
        <f t="shared" si="1"/>
      </c>
      <c r="C30" s="20">
        <f t="shared" si="2"/>
      </c>
      <c r="D30" s="21">
        <f t="shared" si="3"/>
      </c>
      <c r="F30" s="20">
        <f t="shared" si="0"/>
      </c>
      <c r="G30" s="21">
        <f t="shared" si="4"/>
      </c>
    </row>
    <row r="31" spans="1:7" ht="12.75">
      <c r="A31" s="19">
        <f t="shared" si="1"/>
        <v>0.32083333333333314</v>
      </c>
      <c r="C31" s="20">
        <f t="shared" si="2"/>
      </c>
      <c r="D31" s="21">
        <f t="shared" si="3"/>
      </c>
      <c r="F31" s="20">
        <f t="shared" si="0"/>
      </c>
      <c r="G31" s="21">
        <f t="shared" si="4"/>
      </c>
    </row>
    <row r="32" spans="1:7" ht="12.75">
      <c r="A32" s="19">
        <f t="shared" si="1"/>
      </c>
      <c r="C32" s="20">
        <f t="shared" si="2"/>
      </c>
      <c r="D32" s="21">
        <f t="shared" si="3"/>
      </c>
      <c r="F32" s="20">
        <f t="shared" si="0"/>
      </c>
      <c r="G32" s="21">
        <f t="shared" si="4"/>
      </c>
    </row>
    <row r="33" spans="1:7" ht="12.75">
      <c r="A33" s="35">
        <f t="shared" si="1"/>
      </c>
      <c r="C33" s="3">
        <f t="shared" si="2"/>
      </c>
      <c r="D33" s="36">
        <f t="shared" si="3"/>
      </c>
      <c r="F33" s="3">
        <f t="shared" si="0"/>
      </c>
      <c r="G33" s="36">
        <f t="shared" si="4"/>
      </c>
    </row>
    <row r="34" spans="1:7" ht="12.75">
      <c r="A34" s="35">
        <f t="shared" si="1"/>
      </c>
      <c r="C34" s="3">
        <f t="shared" si="2"/>
      </c>
      <c r="D34" s="36">
        <f t="shared" si="3"/>
      </c>
      <c r="F34" s="3">
        <f t="shared" si="0"/>
      </c>
      <c r="G34" s="36">
        <f t="shared" si="4"/>
      </c>
    </row>
    <row r="35" spans="1:7" ht="12.75">
      <c r="A35" s="35">
        <f t="shared" si="1"/>
      </c>
      <c r="C35" s="3">
        <f t="shared" si="2"/>
      </c>
      <c r="D35" s="36">
        <f t="shared" si="3"/>
      </c>
      <c r="F35" s="3">
        <f t="shared" si="0"/>
      </c>
      <c r="G35" s="36">
        <f t="shared" si="4"/>
      </c>
    </row>
    <row r="36" spans="1:7" ht="12.75">
      <c r="A36" s="35">
        <f t="shared" si="1"/>
      </c>
      <c r="C36" s="3">
        <f t="shared" si="2"/>
      </c>
      <c r="D36" s="36">
        <f t="shared" si="3"/>
      </c>
      <c r="F36" s="3">
        <f t="shared" si="0"/>
      </c>
      <c r="G36" s="36">
        <f t="shared" si="4"/>
      </c>
    </row>
    <row r="37" spans="1:7" ht="12.75">
      <c r="A37" s="35">
        <f t="shared" si="1"/>
      </c>
      <c r="C37" s="3">
        <f t="shared" si="2"/>
      </c>
      <c r="D37" s="36">
        <f t="shared" si="3"/>
      </c>
      <c r="F37" s="3">
        <f t="shared" si="0"/>
      </c>
      <c r="G37" s="36">
        <f t="shared" si="4"/>
      </c>
    </row>
    <row r="38" spans="1:7" ht="12.75">
      <c r="A38" s="35">
        <f t="shared" si="1"/>
      </c>
      <c r="C38" s="3">
        <f t="shared" si="2"/>
      </c>
      <c r="D38" s="36">
        <f t="shared" si="3"/>
      </c>
      <c r="F38" s="3">
        <f t="shared" si="0"/>
      </c>
      <c r="G38" s="36">
        <f t="shared" si="4"/>
      </c>
    </row>
    <row r="39" spans="1:7" ht="12.75">
      <c r="A39" s="35">
        <f t="shared" si="1"/>
      </c>
      <c r="C39" s="3">
        <f t="shared" si="2"/>
      </c>
      <c r="D39" s="36">
        <f t="shared" si="3"/>
      </c>
      <c r="F39" s="3">
        <f t="shared" si="0"/>
      </c>
      <c r="G39" s="36">
        <f t="shared" si="4"/>
      </c>
    </row>
    <row r="40" spans="1:7" ht="12.75">
      <c r="A40" s="35">
        <f t="shared" si="1"/>
      </c>
      <c r="C40" s="3">
        <f t="shared" si="2"/>
      </c>
      <c r="D40" s="36">
        <f t="shared" si="3"/>
      </c>
      <c r="F40" s="3">
        <f t="shared" si="0"/>
      </c>
      <c r="G40" s="36">
        <f t="shared" si="4"/>
      </c>
    </row>
    <row r="41" spans="1:7" ht="12.75">
      <c r="A41" s="35">
        <f t="shared" si="1"/>
      </c>
      <c r="C41" s="3">
        <f t="shared" si="2"/>
      </c>
      <c r="D41" s="36">
        <f t="shared" si="3"/>
      </c>
      <c r="F41" s="3">
        <f t="shared" si="0"/>
      </c>
      <c r="G41" s="36">
        <f t="shared" si="4"/>
      </c>
    </row>
    <row r="42" spans="1:7" ht="12.75">
      <c r="A42" s="35">
        <f t="shared" si="1"/>
      </c>
      <c r="C42" s="3">
        <f t="shared" si="2"/>
      </c>
      <c r="D42" s="36">
        <f t="shared" si="3"/>
      </c>
      <c r="F42" s="3">
        <f t="shared" si="0"/>
      </c>
      <c r="G42" s="36">
        <f t="shared" si="4"/>
      </c>
    </row>
    <row r="43" spans="1:7" ht="12.75">
      <c r="A43" s="35">
        <f t="shared" si="1"/>
      </c>
      <c r="C43" s="3">
        <f t="shared" si="2"/>
      </c>
      <c r="D43" s="36">
        <f t="shared" si="3"/>
      </c>
      <c r="F43" s="3">
        <f t="shared" si="0"/>
      </c>
      <c r="G43" s="36">
        <f t="shared" si="4"/>
      </c>
    </row>
    <row r="44" spans="1:7" ht="12.75">
      <c r="A44" s="35">
        <f t="shared" si="1"/>
      </c>
      <c r="C44" s="3">
        <f t="shared" si="2"/>
      </c>
      <c r="D44" s="36">
        <f t="shared" si="3"/>
      </c>
      <c r="F44" s="3">
        <f t="shared" si="0"/>
      </c>
      <c r="G44" s="36">
        <f t="shared" si="4"/>
      </c>
    </row>
    <row r="45" spans="1:7" ht="12.75">
      <c r="A45" s="35">
        <f t="shared" si="1"/>
      </c>
      <c r="C45" s="3">
        <f t="shared" si="2"/>
      </c>
      <c r="D45" s="36">
        <f t="shared" si="3"/>
      </c>
      <c r="F45" s="3">
        <f t="shared" si="0"/>
      </c>
      <c r="G45" s="36">
        <f t="shared" si="4"/>
      </c>
    </row>
    <row r="46" spans="1:7" ht="12.75">
      <c r="A46" s="35">
        <f aca="true" t="shared" si="5" ref="A46:A77">IF(AND(N(A44)&gt;0,ROW(A46)-ROW($A$13)&lt;($C$8*2)),A44+TIME(0,$C$9,0),"")</f>
      </c>
      <c r="C46" s="3">
        <f t="shared" si="2"/>
      </c>
      <c r="D46" s="36">
        <f t="shared" si="3"/>
      </c>
      <c r="F46" s="3">
        <f t="shared" si="0"/>
      </c>
      <c r="G46" s="36">
        <f t="shared" si="4"/>
      </c>
    </row>
    <row r="47" spans="1:7" ht="12.75">
      <c r="A47" s="35">
        <f t="shared" si="5"/>
      </c>
      <c r="C47" s="3">
        <f t="shared" si="2"/>
      </c>
      <c r="D47" s="36">
        <f t="shared" si="3"/>
      </c>
      <c r="F47" s="3">
        <f t="shared" si="0"/>
      </c>
      <c r="G47" s="36">
        <f t="shared" si="4"/>
      </c>
    </row>
    <row r="48" spans="1:7" ht="12.75">
      <c r="A48" s="35">
        <f t="shared" si="5"/>
      </c>
      <c r="C48" s="3">
        <f t="shared" si="2"/>
      </c>
      <c r="D48" s="36">
        <f t="shared" si="3"/>
      </c>
      <c r="F48" s="3">
        <f t="shared" si="0"/>
      </c>
      <c r="G48" s="36">
        <f t="shared" si="4"/>
      </c>
    </row>
    <row r="49" spans="1:7" ht="12.75">
      <c r="A49" s="35">
        <f t="shared" si="5"/>
      </c>
      <c r="C49" s="3">
        <f t="shared" si="2"/>
      </c>
      <c r="D49" s="36">
        <f t="shared" si="3"/>
      </c>
      <c r="F49" s="3">
        <f t="shared" si="0"/>
      </c>
      <c r="G49" s="36">
        <f t="shared" si="4"/>
      </c>
    </row>
    <row r="50" spans="1:7" ht="12.75">
      <c r="A50" s="35">
        <f t="shared" si="5"/>
      </c>
      <c r="C50" s="3">
        <f t="shared" si="2"/>
      </c>
      <c r="D50" s="36">
        <f t="shared" si="3"/>
      </c>
      <c r="F50" s="3">
        <f t="shared" si="0"/>
      </c>
      <c r="G50" s="36">
        <f t="shared" si="4"/>
      </c>
    </row>
    <row r="51" spans="1:7" ht="12.75">
      <c r="A51" s="35">
        <f t="shared" si="5"/>
      </c>
      <c r="C51" s="3">
        <f t="shared" si="2"/>
      </c>
      <c r="D51" s="36">
        <f t="shared" si="3"/>
      </c>
      <c r="F51" s="3">
        <f t="shared" si="0"/>
      </c>
      <c r="G51" s="36">
        <f t="shared" si="4"/>
      </c>
    </row>
    <row r="52" spans="1:7" ht="12.75">
      <c r="A52" s="35">
        <f t="shared" si="5"/>
      </c>
      <c r="C52" s="3">
        <f t="shared" si="2"/>
      </c>
      <c r="D52" s="36">
        <f t="shared" si="3"/>
      </c>
      <c r="F52" s="3">
        <f t="shared" si="0"/>
      </c>
      <c r="G52" s="36">
        <f t="shared" si="4"/>
      </c>
    </row>
    <row r="53" spans="1:7" ht="12.75">
      <c r="A53" s="35">
        <f t="shared" si="5"/>
      </c>
      <c r="C53" s="3">
        <f t="shared" si="2"/>
      </c>
      <c r="D53" s="36">
        <f t="shared" si="3"/>
      </c>
      <c r="F53" s="3">
        <f t="shared" si="0"/>
      </c>
      <c r="G53" s="36">
        <f t="shared" si="4"/>
      </c>
    </row>
    <row r="54" spans="1:7" ht="12.75">
      <c r="A54" s="35">
        <f t="shared" si="5"/>
      </c>
      <c r="C54" s="3">
        <f t="shared" si="2"/>
      </c>
      <c r="D54" s="36">
        <f t="shared" si="3"/>
      </c>
      <c r="F54" s="3">
        <f t="shared" si="0"/>
      </c>
      <c r="G54" s="36">
        <f t="shared" si="4"/>
      </c>
    </row>
    <row r="55" spans="1:7" ht="12.75">
      <c r="A55" s="35">
        <f t="shared" si="5"/>
      </c>
      <c r="C55" s="3">
        <f t="shared" si="2"/>
      </c>
      <c r="D55" s="36">
        <f t="shared" si="3"/>
      </c>
      <c r="F55" s="3">
        <f t="shared" si="0"/>
      </c>
      <c r="G55" s="36">
        <f t="shared" si="4"/>
      </c>
    </row>
    <row r="56" spans="1:7" ht="12.75">
      <c r="A56" s="35">
        <f t="shared" si="5"/>
      </c>
      <c r="C56" s="3">
        <f t="shared" si="2"/>
      </c>
      <c r="D56" s="36">
        <f t="shared" si="3"/>
      </c>
      <c r="F56" s="3">
        <f t="shared" si="0"/>
      </c>
      <c r="G56" s="36">
        <f t="shared" si="4"/>
      </c>
    </row>
    <row r="57" spans="1:7" ht="12.75">
      <c r="A57" s="35">
        <f t="shared" si="5"/>
      </c>
      <c r="C57" s="3">
        <f t="shared" si="2"/>
      </c>
      <c r="D57" s="36">
        <f t="shared" si="3"/>
      </c>
      <c r="F57" s="3">
        <f t="shared" si="0"/>
      </c>
      <c r="G57" s="36">
        <f t="shared" si="4"/>
      </c>
    </row>
    <row r="58" spans="1:7" ht="12.75">
      <c r="A58" s="35">
        <f t="shared" si="5"/>
      </c>
      <c r="C58" s="3">
        <f t="shared" si="2"/>
      </c>
      <c r="D58" s="36">
        <f t="shared" si="3"/>
      </c>
      <c r="F58" s="3">
        <f t="shared" si="0"/>
      </c>
      <c r="G58" s="36">
        <f t="shared" si="4"/>
      </c>
    </row>
    <row r="59" spans="1:7" ht="12.75">
      <c r="A59" s="35">
        <f t="shared" si="5"/>
      </c>
      <c r="C59" s="3">
        <f t="shared" si="2"/>
      </c>
      <c r="D59" s="36">
        <f t="shared" si="3"/>
      </c>
      <c r="F59" s="3">
        <f t="shared" si="0"/>
      </c>
      <c r="G59" s="36">
        <f t="shared" si="4"/>
      </c>
    </row>
    <row r="60" spans="1:7" ht="12.75">
      <c r="A60" s="35">
        <f t="shared" si="5"/>
      </c>
      <c r="C60" s="3">
        <f t="shared" si="2"/>
      </c>
      <c r="D60" s="36">
        <f t="shared" si="3"/>
      </c>
      <c r="F60" s="3">
        <f t="shared" si="0"/>
      </c>
      <c r="G60" s="36">
        <f t="shared" si="4"/>
      </c>
    </row>
    <row r="61" spans="1:7" ht="12.75">
      <c r="A61" s="35">
        <f t="shared" si="5"/>
      </c>
      <c r="C61" s="3">
        <f t="shared" si="2"/>
      </c>
      <c r="D61" s="36">
        <f t="shared" si="3"/>
      </c>
      <c r="F61" s="3">
        <f t="shared" si="0"/>
      </c>
      <c r="G61" s="36">
        <f t="shared" si="4"/>
      </c>
    </row>
    <row r="62" spans="1:7" ht="12.75">
      <c r="A62" s="35">
        <f t="shared" si="5"/>
      </c>
      <c r="C62" s="3">
        <f t="shared" si="2"/>
      </c>
      <c r="D62" s="36">
        <f t="shared" si="3"/>
      </c>
      <c r="F62" s="3">
        <f t="shared" si="0"/>
      </c>
      <c r="G62" s="36">
        <f t="shared" si="4"/>
      </c>
    </row>
    <row r="63" spans="1:7" ht="12.75">
      <c r="A63" s="35">
        <f t="shared" si="5"/>
      </c>
      <c r="C63" s="3">
        <f t="shared" si="2"/>
      </c>
      <c r="D63" s="36">
        <f t="shared" si="3"/>
      </c>
      <c r="F63" s="3">
        <f t="shared" si="0"/>
      </c>
      <c r="G63" s="36">
        <f t="shared" si="4"/>
      </c>
    </row>
    <row r="64" spans="1:7" ht="12.75">
      <c r="A64" s="35">
        <f t="shared" si="5"/>
      </c>
      <c r="C64" s="3">
        <f t="shared" si="2"/>
      </c>
      <c r="D64" s="36">
        <f t="shared" si="3"/>
      </c>
      <c r="F64" s="3">
        <f t="shared" si="0"/>
      </c>
      <c r="G64" s="36">
        <f t="shared" si="4"/>
      </c>
    </row>
    <row r="65" spans="1:7" ht="12.75">
      <c r="A65" s="35">
        <f t="shared" si="5"/>
      </c>
      <c r="C65" s="3">
        <f t="shared" si="2"/>
      </c>
      <c r="D65" s="36">
        <f t="shared" si="3"/>
      </c>
      <c r="F65" s="3">
        <f t="shared" si="0"/>
      </c>
      <c r="G65" s="36">
        <f t="shared" si="4"/>
      </c>
    </row>
    <row r="66" spans="1:7" ht="12.75">
      <c r="A66" s="35">
        <f t="shared" si="5"/>
      </c>
      <c r="C66" s="3">
        <f t="shared" si="2"/>
      </c>
      <c r="D66" s="36">
        <f t="shared" si="3"/>
      </c>
      <c r="F66" s="3">
        <f t="shared" si="0"/>
      </c>
      <c r="G66" s="36">
        <f t="shared" si="4"/>
      </c>
    </row>
    <row r="67" spans="1:7" ht="12.75">
      <c r="A67" s="35">
        <f t="shared" si="5"/>
      </c>
      <c r="C67" s="3">
        <f t="shared" si="2"/>
      </c>
      <c r="D67" s="36">
        <f t="shared" si="3"/>
      </c>
      <c r="F67" s="3">
        <f t="shared" si="0"/>
      </c>
      <c r="G67" s="36">
        <f t="shared" si="4"/>
      </c>
    </row>
    <row r="68" spans="1:7" ht="12.75">
      <c r="A68" s="35">
        <f t="shared" si="5"/>
      </c>
      <c r="C68" s="3">
        <f t="shared" si="2"/>
      </c>
      <c r="D68" s="36">
        <f t="shared" si="3"/>
      </c>
      <c r="F68" s="3">
        <f t="shared" si="0"/>
      </c>
      <c r="G68" s="36">
        <f t="shared" si="4"/>
      </c>
    </row>
    <row r="69" spans="1:7" ht="12.75">
      <c r="A69" s="35">
        <f t="shared" si="5"/>
      </c>
      <c r="C69" s="3">
        <f t="shared" si="2"/>
      </c>
      <c r="D69" s="36">
        <f t="shared" si="3"/>
      </c>
      <c r="F69" s="3">
        <f t="shared" si="0"/>
      </c>
      <c r="G69" s="36">
        <f t="shared" si="4"/>
      </c>
    </row>
    <row r="70" spans="1:7" ht="12.75">
      <c r="A70" s="35">
        <f t="shared" si="5"/>
      </c>
      <c r="C70" s="3">
        <f t="shared" si="2"/>
      </c>
      <c r="D70" s="36">
        <f t="shared" si="3"/>
      </c>
      <c r="F70" s="3">
        <f t="shared" si="0"/>
      </c>
      <c r="G70" s="36">
        <f t="shared" si="4"/>
      </c>
    </row>
    <row r="71" spans="1:7" ht="12.75">
      <c r="A71" s="35">
        <f t="shared" si="5"/>
      </c>
      <c r="C71" s="3">
        <f t="shared" si="2"/>
      </c>
      <c r="D71" s="36">
        <f t="shared" si="3"/>
      </c>
      <c r="F71" s="3">
        <f t="shared" si="0"/>
      </c>
      <c r="G71" s="36">
        <f t="shared" si="4"/>
      </c>
    </row>
    <row r="72" spans="1:7" ht="12.75">
      <c r="A72" s="35">
        <f t="shared" si="5"/>
      </c>
      <c r="C72" s="3">
        <f t="shared" si="2"/>
      </c>
      <c r="D72" s="36">
        <f t="shared" si="3"/>
      </c>
      <c r="F72" s="3">
        <f t="shared" si="0"/>
      </c>
      <c r="G72" s="36">
        <f t="shared" si="4"/>
      </c>
    </row>
    <row r="73" spans="1:7" ht="12.75">
      <c r="A73" s="35">
        <f t="shared" si="5"/>
      </c>
      <c r="C73" s="3">
        <f t="shared" si="2"/>
      </c>
      <c r="D73" s="36">
        <f t="shared" si="3"/>
      </c>
      <c r="F73" s="3">
        <f t="shared" si="0"/>
      </c>
      <c r="G73" s="36">
        <f t="shared" si="4"/>
      </c>
    </row>
    <row r="74" spans="1:7" ht="12.75">
      <c r="A74" s="35">
        <f t="shared" si="5"/>
      </c>
      <c r="C74" s="3">
        <f t="shared" si="2"/>
      </c>
      <c r="D74" s="36">
        <f t="shared" si="3"/>
      </c>
      <c r="F74" s="3">
        <f t="shared" si="0"/>
      </c>
      <c r="G74" s="36">
        <f t="shared" si="4"/>
      </c>
    </row>
    <row r="75" spans="1:7" ht="12.75">
      <c r="A75" s="35">
        <f t="shared" si="5"/>
      </c>
      <c r="C75" s="3">
        <f t="shared" si="2"/>
      </c>
      <c r="D75" s="36">
        <f t="shared" si="3"/>
      </c>
      <c r="F75" s="3">
        <f t="shared" si="0"/>
      </c>
      <c r="G75" s="36">
        <f t="shared" si="4"/>
      </c>
    </row>
    <row r="76" spans="1:7" ht="12.75">
      <c r="A76" s="35">
        <f t="shared" si="5"/>
      </c>
      <c r="C76" s="3">
        <f t="shared" si="2"/>
      </c>
      <c r="D76" s="36">
        <f t="shared" si="3"/>
      </c>
      <c r="F76" s="3">
        <f t="shared" si="0"/>
      </c>
      <c r="G76" s="36">
        <f t="shared" si="4"/>
      </c>
    </row>
    <row r="77" spans="1:7" ht="12.75">
      <c r="A77" s="35">
        <f t="shared" si="5"/>
      </c>
      <c r="C77" s="3">
        <f t="shared" si="2"/>
      </c>
      <c r="D77" s="36">
        <f t="shared" si="3"/>
      </c>
      <c r="F77" s="3">
        <f aca="true" t="shared" si="6" ref="F77:F101">IF(ISNONTEXT(E77),"",handicap(VLOOKUP(E77,MembersIndexes,4,FALSE),SinglesSlope))</f>
      </c>
      <c r="G77" s="36">
        <f t="shared" si="4"/>
      </c>
    </row>
    <row r="78" spans="1:7" ht="12.75">
      <c r="A78" s="35">
        <f aca="true" t="shared" si="7" ref="A78:A101">IF(AND(N(A76)&gt;0,ROW(A78)-ROW($A$13)&lt;($C$8*2)),A76+TIME(0,$C$9,0),"")</f>
      </c>
      <c r="C78" s="3">
        <f aca="true" t="shared" si="8" ref="C78:C101">IF(ISNONTEXT(B78),"",handicap(VLOOKUP(B78,MembersIndexes,4,FALSE),SinglesSlope))</f>
      </c>
      <c r="D78" s="36">
        <f t="shared" si="3"/>
      </c>
      <c r="F78" s="3">
        <f t="shared" si="6"/>
      </c>
      <c r="G78" s="36">
        <f t="shared" si="4"/>
      </c>
    </row>
    <row r="79" spans="1:7" ht="12.75">
      <c r="A79" s="35">
        <f t="shared" si="7"/>
      </c>
      <c r="C79" s="3">
        <f t="shared" si="8"/>
      </c>
      <c r="D79" s="36">
        <f aca="true" t="shared" si="9" ref="D79:D103">IF(AND(ISNUMBER(C79),ISNUMBER(F79)),C79-F79,"")</f>
      </c>
      <c r="F79" s="3">
        <f t="shared" si="6"/>
      </c>
      <c r="G79" s="36">
        <f aca="true" t="shared" si="10" ref="G79:G103">IF(AND(ISNUMBER(C79),ISNUMBER(F79)),F79-C79,"")</f>
      </c>
    </row>
    <row r="80" spans="1:7" ht="12.75">
      <c r="A80" s="35">
        <f t="shared" si="7"/>
      </c>
      <c r="C80" s="3">
        <f t="shared" si="8"/>
      </c>
      <c r="D80" s="36">
        <f t="shared" si="9"/>
      </c>
      <c r="F80" s="3">
        <f t="shared" si="6"/>
      </c>
      <c r="G80" s="36">
        <f t="shared" si="10"/>
      </c>
    </row>
    <row r="81" spans="1:7" ht="12.75">
      <c r="A81" s="35">
        <f t="shared" si="7"/>
      </c>
      <c r="C81" s="3">
        <f t="shared" si="8"/>
      </c>
      <c r="D81" s="36">
        <f t="shared" si="9"/>
      </c>
      <c r="F81" s="3">
        <f t="shared" si="6"/>
      </c>
      <c r="G81" s="36">
        <f t="shared" si="10"/>
      </c>
    </row>
    <row r="82" spans="1:7" ht="12.75">
      <c r="A82" s="35">
        <f t="shared" si="7"/>
      </c>
      <c r="C82" s="3">
        <f t="shared" si="8"/>
      </c>
      <c r="D82" s="36">
        <f t="shared" si="9"/>
      </c>
      <c r="F82" s="3">
        <f t="shared" si="6"/>
      </c>
      <c r="G82" s="36">
        <f t="shared" si="10"/>
      </c>
    </row>
    <row r="83" spans="1:7" ht="12.75">
      <c r="A83" s="35">
        <f t="shared" si="7"/>
      </c>
      <c r="C83" s="3">
        <f t="shared" si="8"/>
      </c>
      <c r="D83" s="36">
        <f t="shared" si="9"/>
      </c>
      <c r="F83" s="3">
        <f t="shared" si="6"/>
      </c>
      <c r="G83" s="36">
        <f t="shared" si="10"/>
      </c>
    </row>
    <row r="84" spans="1:7" ht="12.75">
      <c r="A84" s="35">
        <f t="shared" si="7"/>
      </c>
      <c r="C84" s="3">
        <f t="shared" si="8"/>
      </c>
      <c r="D84" s="36">
        <f t="shared" si="9"/>
      </c>
      <c r="F84" s="3">
        <f t="shared" si="6"/>
      </c>
      <c r="G84" s="36">
        <f t="shared" si="10"/>
      </c>
    </row>
    <row r="85" spans="1:7" ht="12.75">
      <c r="A85" s="35">
        <f t="shared" si="7"/>
      </c>
      <c r="C85" s="3">
        <f t="shared" si="8"/>
      </c>
      <c r="D85" s="36">
        <f t="shared" si="9"/>
      </c>
      <c r="F85" s="3">
        <f t="shared" si="6"/>
      </c>
      <c r="G85" s="36">
        <f t="shared" si="10"/>
      </c>
    </row>
    <row r="86" spans="1:7" ht="12.75">
      <c r="A86" s="35">
        <f t="shared" si="7"/>
      </c>
      <c r="C86" s="3">
        <f t="shared" si="8"/>
      </c>
      <c r="D86" s="36">
        <f t="shared" si="9"/>
      </c>
      <c r="F86" s="3">
        <f t="shared" si="6"/>
      </c>
      <c r="G86" s="36">
        <f t="shared" si="10"/>
      </c>
    </row>
    <row r="87" spans="1:7" ht="12.75">
      <c r="A87" s="35">
        <f t="shared" si="7"/>
      </c>
      <c r="C87" s="3">
        <f t="shared" si="8"/>
      </c>
      <c r="D87" s="36">
        <f t="shared" si="9"/>
      </c>
      <c r="F87" s="3">
        <f t="shared" si="6"/>
      </c>
      <c r="G87" s="36">
        <f t="shared" si="10"/>
      </c>
    </row>
    <row r="88" spans="1:7" ht="12.75">
      <c r="A88" s="35">
        <f t="shared" si="7"/>
      </c>
      <c r="C88" s="3">
        <f t="shared" si="8"/>
      </c>
      <c r="D88" s="36">
        <f t="shared" si="9"/>
      </c>
      <c r="F88" s="3">
        <f t="shared" si="6"/>
      </c>
      <c r="G88" s="36">
        <f t="shared" si="10"/>
      </c>
    </row>
    <row r="89" spans="1:7" ht="12.75">
      <c r="A89" s="35">
        <f t="shared" si="7"/>
      </c>
      <c r="C89" s="3">
        <f t="shared" si="8"/>
      </c>
      <c r="D89" s="36">
        <f t="shared" si="9"/>
      </c>
      <c r="F89" s="3">
        <f t="shared" si="6"/>
      </c>
      <c r="G89" s="36">
        <f t="shared" si="10"/>
      </c>
    </row>
    <row r="90" spans="1:7" ht="12.75">
      <c r="A90" s="35">
        <f t="shared" si="7"/>
      </c>
      <c r="C90" s="3">
        <f t="shared" si="8"/>
      </c>
      <c r="D90" s="36">
        <f t="shared" si="9"/>
      </c>
      <c r="F90" s="3">
        <f t="shared" si="6"/>
      </c>
      <c r="G90" s="36">
        <f t="shared" si="10"/>
      </c>
    </row>
    <row r="91" spans="1:7" ht="12.75">
      <c r="A91" s="35">
        <f t="shared" si="7"/>
      </c>
      <c r="C91" s="3">
        <f t="shared" si="8"/>
      </c>
      <c r="D91" s="36">
        <f t="shared" si="9"/>
      </c>
      <c r="F91" s="3">
        <f t="shared" si="6"/>
      </c>
      <c r="G91" s="36">
        <f t="shared" si="10"/>
      </c>
    </row>
    <row r="92" spans="1:7" ht="12.75">
      <c r="A92" s="35">
        <f t="shared" si="7"/>
      </c>
      <c r="C92" s="3">
        <f t="shared" si="8"/>
      </c>
      <c r="D92" s="36">
        <f t="shared" si="9"/>
      </c>
      <c r="F92" s="3">
        <f t="shared" si="6"/>
      </c>
      <c r="G92" s="36">
        <f t="shared" si="10"/>
      </c>
    </row>
    <row r="93" spans="1:7" ht="12.75">
      <c r="A93" s="35">
        <f t="shared" si="7"/>
      </c>
      <c r="C93" s="3">
        <f t="shared" si="8"/>
      </c>
      <c r="D93" s="36">
        <f t="shared" si="9"/>
      </c>
      <c r="F93" s="3">
        <f t="shared" si="6"/>
      </c>
      <c r="G93" s="36">
        <f t="shared" si="10"/>
      </c>
    </row>
    <row r="94" spans="1:7" ht="12.75">
      <c r="A94" s="35">
        <f t="shared" si="7"/>
      </c>
      <c r="C94" s="3">
        <f t="shared" si="8"/>
      </c>
      <c r="D94" s="36">
        <f t="shared" si="9"/>
      </c>
      <c r="F94" s="3">
        <f t="shared" si="6"/>
      </c>
      <c r="G94" s="36">
        <f t="shared" si="10"/>
      </c>
    </row>
    <row r="95" spans="1:7" ht="12.75">
      <c r="A95" s="35">
        <f t="shared" si="7"/>
      </c>
      <c r="C95" s="3">
        <f t="shared" si="8"/>
      </c>
      <c r="D95" s="36">
        <f t="shared" si="9"/>
      </c>
      <c r="F95" s="3">
        <f t="shared" si="6"/>
      </c>
      <c r="G95" s="36">
        <f t="shared" si="10"/>
      </c>
    </row>
    <row r="96" spans="1:7" ht="12.75">
      <c r="A96" s="35">
        <f t="shared" si="7"/>
      </c>
      <c r="C96" s="3">
        <f t="shared" si="8"/>
      </c>
      <c r="D96" s="36">
        <f t="shared" si="9"/>
      </c>
      <c r="F96" s="3">
        <f t="shared" si="6"/>
      </c>
      <c r="G96" s="36">
        <f t="shared" si="10"/>
      </c>
    </row>
    <row r="97" spans="1:7" ht="12.75">
      <c r="A97" s="35">
        <f t="shared" si="7"/>
      </c>
      <c r="C97" s="3">
        <f t="shared" si="8"/>
      </c>
      <c r="D97" s="36">
        <f t="shared" si="9"/>
      </c>
      <c r="F97" s="3">
        <f t="shared" si="6"/>
      </c>
      <c r="G97" s="36">
        <f t="shared" si="10"/>
      </c>
    </row>
    <row r="98" spans="1:7" ht="12.75">
      <c r="A98" s="35">
        <f t="shared" si="7"/>
      </c>
      <c r="C98" s="3">
        <f t="shared" si="8"/>
      </c>
      <c r="D98" s="36">
        <f t="shared" si="9"/>
      </c>
      <c r="F98" s="3">
        <f t="shared" si="6"/>
      </c>
      <c r="G98" s="36">
        <f t="shared" si="10"/>
      </c>
    </row>
    <row r="99" spans="1:7" ht="12.75">
      <c r="A99" s="35">
        <f t="shared" si="7"/>
      </c>
      <c r="C99" s="3">
        <f t="shared" si="8"/>
      </c>
      <c r="D99" s="36">
        <f t="shared" si="9"/>
      </c>
      <c r="F99" s="3">
        <f t="shared" si="6"/>
      </c>
      <c r="G99" s="36">
        <f t="shared" si="10"/>
      </c>
    </row>
    <row r="100" spans="1:7" ht="12.75">
      <c r="A100" s="35">
        <f t="shared" si="7"/>
      </c>
      <c r="C100" s="3">
        <f t="shared" si="8"/>
      </c>
      <c r="D100" s="36">
        <f t="shared" si="9"/>
      </c>
      <c r="F100" s="3">
        <f t="shared" si="6"/>
      </c>
      <c r="G100" s="36">
        <f t="shared" si="10"/>
      </c>
    </row>
    <row r="101" spans="1:7" ht="12.75">
      <c r="A101" s="35">
        <f t="shared" si="7"/>
      </c>
      <c r="C101" s="3">
        <f t="shared" si="8"/>
      </c>
      <c r="D101" s="36">
        <f t="shared" si="9"/>
      </c>
      <c r="F101" s="3">
        <f t="shared" si="6"/>
      </c>
      <c r="G101" s="36">
        <f t="shared" si="10"/>
      </c>
    </row>
    <row r="102" spans="1:7" ht="12.75">
      <c r="A102" s="35">
        <f>IF(N(A100)&gt;0,A100+TIME(0,$C$9,0),"")</f>
      </c>
      <c r="C102" s="3">
        <f>IF(ISNONTEXT(B102),"",ROUND(VLOOKUP(B102,MembersIndexes,4,FALSE)*($C$5/StandardSlope),0))</f>
      </c>
      <c r="D102" s="36">
        <f t="shared" si="9"/>
      </c>
      <c r="F102" s="3">
        <f>IF(ISNONTEXT(E102),"",ROUND(VLOOKUP(E102,MembersIndexes,4,FALSE)*($C$5/StandardSlope),0))</f>
      </c>
      <c r="G102" s="36">
        <f t="shared" si="10"/>
      </c>
    </row>
    <row r="103" spans="4:7" ht="12.75">
      <c r="D103" s="36">
        <f t="shared" si="9"/>
      </c>
      <c r="G103" s="36">
        <f t="shared" si="10"/>
      </c>
    </row>
  </sheetData>
  <sheetProtection sheet="1" objects="1" scenarios="1" insertRows="0" deleteRows="0" selectLockedCells="1"/>
  <mergeCells count="3">
    <mergeCell ref="A1:G1"/>
    <mergeCell ref="B11:D11"/>
    <mergeCell ref="E11:G1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6"/>
  <dimension ref="A1:G103"/>
  <sheetViews>
    <sheetView workbookViewId="0" topLeftCell="C1">
      <selection activeCell="B21" sqref="B21"/>
    </sheetView>
  </sheetViews>
  <sheetFormatPr defaultColWidth="9.140625" defaultRowHeight="12.75"/>
  <cols>
    <col min="1" max="1" width="10.421875" style="3" customWidth="1"/>
    <col min="2" max="2" width="20.8515625" style="3" customWidth="1"/>
    <col min="3" max="4" width="9.140625" style="3" customWidth="1"/>
    <col min="5" max="5" width="25.140625" style="3" customWidth="1"/>
    <col min="6" max="16384" width="9.140625" style="3" customWidth="1"/>
  </cols>
  <sheetData>
    <row r="1" spans="1:7" ht="20.25" thickBot="1">
      <c r="A1" s="47" t="s">
        <v>100</v>
      </c>
      <c r="B1" s="48"/>
      <c r="C1" s="48"/>
      <c r="D1" s="48"/>
      <c r="E1" s="48"/>
      <c r="F1" s="48"/>
      <c r="G1" s="48"/>
    </row>
    <row r="2" spans="1:7" ht="13.5" thickTop="1">
      <c r="A2" s="14"/>
      <c r="B2" s="14"/>
      <c r="C2" s="33"/>
      <c r="D2" s="33"/>
      <c r="E2" s="14"/>
      <c r="F2" s="14"/>
      <c r="G2" s="14"/>
    </row>
    <row r="3" spans="1:7" ht="12.75">
      <c r="A3" s="14"/>
      <c r="B3" s="15" t="s">
        <v>16</v>
      </c>
      <c r="C3" s="5" t="s">
        <v>14</v>
      </c>
      <c r="D3" s="5"/>
      <c r="E3" s="16" t="s">
        <v>23</v>
      </c>
      <c r="F3" s="16"/>
      <c r="G3" s="16"/>
    </row>
    <row r="4" spans="1:7" ht="12.75">
      <c r="A4" s="14"/>
      <c r="B4" s="15" t="s">
        <v>28</v>
      </c>
      <c r="C4" s="5" t="s">
        <v>29</v>
      </c>
      <c r="D4" s="5"/>
      <c r="E4" s="16" t="s">
        <v>30</v>
      </c>
      <c r="F4" s="16"/>
      <c r="G4" s="16"/>
    </row>
    <row r="5" spans="1:7" ht="12.75">
      <c r="A5" s="14"/>
      <c r="B5" s="15" t="s">
        <v>17</v>
      </c>
      <c r="C5" s="5">
        <v>130</v>
      </c>
      <c r="D5" s="5"/>
      <c r="E5" s="16" t="s">
        <v>25</v>
      </c>
      <c r="F5" s="16"/>
      <c r="G5" s="16"/>
    </row>
    <row r="6" spans="1:7" ht="12.75">
      <c r="A6" s="14"/>
      <c r="B6" s="15" t="s">
        <v>18</v>
      </c>
      <c r="C6" s="5" t="s">
        <v>15</v>
      </c>
      <c r="D6" s="5"/>
      <c r="E6" s="16" t="s">
        <v>24</v>
      </c>
      <c r="F6" s="16"/>
      <c r="G6" s="16"/>
    </row>
    <row r="7" spans="1:7" ht="12.75">
      <c r="A7" s="14"/>
      <c r="B7" s="15" t="s">
        <v>19</v>
      </c>
      <c r="C7" s="9">
        <v>0.2708333333333333</v>
      </c>
      <c r="D7" s="9"/>
      <c r="E7" s="16" t="s">
        <v>26</v>
      </c>
      <c r="F7" s="16"/>
      <c r="G7" s="16"/>
    </row>
    <row r="8" spans="1:7" ht="12.75">
      <c r="A8" s="14"/>
      <c r="B8" s="15" t="s">
        <v>41</v>
      </c>
      <c r="C8" s="26">
        <v>10</v>
      </c>
      <c r="D8" s="9"/>
      <c r="E8" s="16" t="s">
        <v>42</v>
      </c>
      <c r="F8" s="16"/>
      <c r="G8" s="16"/>
    </row>
    <row r="9" spans="1:7" ht="12.75">
      <c r="A9" s="14"/>
      <c r="B9" s="15" t="s">
        <v>20</v>
      </c>
      <c r="C9" s="5">
        <v>8</v>
      </c>
      <c r="D9" s="5"/>
      <c r="E9" s="16" t="s">
        <v>27</v>
      </c>
      <c r="F9" s="16"/>
      <c r="G9" s="16"/>
    </row>
    <row r="10" spans="1:7" ht="13.5" thickBot="1">
      <c r="A10" s="14"/>
      <c r="B10" s="15"/>
      <c r="C10" s="5"/>
      <c r="D10" s="5"/>
      <c r="E10" s="16"/>
      <c r="F10" s="16"/>
      <c r="G10" s="16"/>
    </row>
    <row r="11" spans="1:7" ht="19.5" thickBot="1" thickTop="1">
      <c r="A11" s="34"/>
      <c r="B11" s="49" t="s">
        <v>1</v>
      </c>
      <c r="C11" s="50"/>
      <c r="D11" s="50"/>
      <c r="E11" s="50" t="s">
        <v>2</v>
      </c>
      <c r="F11" s="50"/>
      <c r="G11" s="50"/>
    </row>
    <row r="12" spans="1:7" ht="27" thickBot="1" thickTop="1">
      <c r="A12" s="17" t="s">
        <v>21</v>
      </c>
      <c r="B12" s="17" t="s">
        <v>22</v>
      </c>
      <c r="C12" s="18" t="s">
        <v>13</v>
      </c>
      <c r="D12" s="46" t="s">
        <v>33</v>
      </c>
      <c r="E12" s="17" t="s">
        <v>22</v>
      </c>
      <c r="F12" s="18" t="s">
        <v>13</v>
      </c>
      <c r="G12" s="18" t="s">
        <v>33</v>
      </c>
    </row>
    <row r="13" spans="1:7" ht="13.5" thickTop="1">
      <c r="A13" s="19">
        <f>C7</f>
        <v>0.2708333333333333</v>
      </c>
      <c r="B13" s="20" t="s">
        <v>83</v>
      </c>
      <c r="C13" s="20">
        <f aca="true" t="shared" si="0" ref="C13:C44">IF(ISNONTEXT(B13),"",handicap(VLOOKUP(B13,MembersIndexes,4,FALSE),TeamPlaySlope))</f>
        <v>7</v>
      </c>
      <c r="D13" s="45">
        <f>IF(ISNUMBER(C13),IF(ISNUMBER(A13),C13-MIN(C13,C14,F13,F14),C13-MIN(C13,C12,F13,F12)),"")</f>
        <v>5</v>
      </c>
      <c r="E13" s="11" t="s">
        <v>60</v>
      </c>
      <c r="F13" s="20">
        <f aca="true" t="shared" si="1" ref="F13:F44">IF(ISNONTEXT(E13),"",handicap(VLOOKUP(E13,MembersIndexes,4,FALSE),TeamPlaySlope))</f>
        <v>9</v>
      </c>
      <c r="G13" s="23">
        <f>IF(ISNUMBER(F13),IF(ISNUMBER(A13),F13-MIN(F13,F14,C13,C14),F13-MIN(F13,F12,C13,C12)),"")</f>
        <v>7</v>
      </c>
    </row>
    <row r="14" spans="1:7" ht="12.75">
      <c r="A14" s="19">
        <f aca="true" t="shared" si="2" ref="A14:A45">IF(AND(N(A12)&gt;0,ROW(A14)-ROW($A$13)&lt;($C$8*2)),A12+TIME(0,$C$9,0),"")</f>
      </c>
      <c r="B14" s="25" t="s">
        <v>46</v>
      </c>
      <c r="C14" s="20">
        <f t="shared" si="0"/>
        <v>4</v>
      </c>
      <c r="D14" s="44">
        <f>IF(ISNUMBER(C14),IF(ISNUMBER(A14),C14-MIN(C14,C15,F14,F15),C14-MIN(C14,C13,F14,F13)),"")</f>
        <v>2</v>
      </c>
      <c r="E14" s="3" t="s">
        <v>64</v>
      </c>
      <c r="F14" s="20">
        <f t="shared" si="1"/>
        <v>2</v>
      </c>
      <c r="G14" s="24">
        <f>IF(ISNUMBER(F14),IF(ISNUMBER(A14),F14-MIN(F14,F15,C14,C15),F14-MIN(F14,F13,C14,C13)),"")</f>
        <v>0</v>
      </c>
    </row>
    <row r="15" spans="1:7" ht="12.75">
      <c r="A15" s="19">
        <f t="shared" si="2"/>
        <v>0.27638888888888885</v>
      </c>
      <c r="B15" s="25" t="s">
        <v>49</v>
      </c>
      <c r="C15" s="20">
        <f t="shared" si="0"/>
        <v>9</v>
      </c>
      <c r="D15" s="44">
        <f>IF(ISNUMBER(C15),IF(ISNUMBER(A15),C15-MIN(C15,C16,F15,F16),C15-MIN(C15,C14,F15,F14)),"")</f>
        <v>1</v>
      </c>
      <c r="E15" s="3" t="s">
        <v>65</v>
      </c>
      <c r="F15" s="20">
        <f t="shared" si="1"/>
        <v>8</v>
      </c>
      <c r="G15" s="24">
        <f>IF(ISNUMBER(F15),IF(ISNUMBER(A15),F15-MIN(F15,F16,C15,C16),F15-MIN(F15,F14,C15,C14)),"")</f>
        <v>0</v>
      </c>
    </row>
    <row r="16" spans="1:7" ht="12.75">
      <c r="A16" s="19">
        <f t="shared" si="2"/>
      </c>
      <c r="B16" s="7" t="s">
        <v>55</v>
      </c>
      <c r="C16" s="20">
        <f t="shared" si="0"/>
        <v>10</v>
      </c>
      <c r="D16" s="44">
        <f>IF(ISNUMBER(C16),IF(ISNUMBER(A16),C16-MIN(C16,C17,F16,F17),C16-MIN(C16,C15,F16,F15)),"")</f>
        <v>2</v>
      </c>
      <c r="E16" s="8" t="s">
        <v>62</v>
      </c>
      <c r="F16" s="20">
        <f t="shared" si="1"/>
        <v>12</v>
      </c>
      <c r="G16" s="24">
        <f>IF(ISNUMBER(F16),IF(ISNUMBER(A16),F16-MIN(F16,F17,C16,C17),F16-MIN(F16,F15,C16,C15)),"")</f>
        <v>4</v>
      </c>
    </row>
    <row r="17" spans="1:7" ht="12.75">
      <c r="A17" s="19">
        <f t="shared" si="2"/>
        <v>0.2819444444444444</v>
      </c>
      <c r="B17" s="25"/>
      <c r="C17" s="20">
        <f t="shared" si="0"/>
      </c>
      <c r="D17" s="21">
        <f aca="true" t="shared" si="3" ref="D17:D48">IF(AND(ISNUMBER(C17),ISNUMBER(F17)),C17-F17,"")</f>
      </c>
      <c r="F17" s="20">
        <f t="shared" si="1"/>
      </c>
      <c r="G17" s="21">
        <f aca="true" t="shared" si="4" ref="G17:G48">IF(AND(ISNUMBER(C17),ISNUMBER(F17)),F17-C17,"")</f>
      </c>
    </row>
    <row r="18" spans="1:7" ht="12.75">
      <c r="A18" s="19">
        <f t="shared" si="2"/>
      </c>
      <c r="B18" s="25"/>
      <c r="C18" s="20">
        <f t="shared" si="0"/>
      </c>
      <c r="D18" s="21">
        <f t="shared" si="3"/>
      </c>
      <c r="F18" s="20">
        <f t="shared" si="1"/>
      </c>
      <c r="G18" s="21">
        <f t="shared" si="4"/>
      </c>
    </row>
    <row r="19" spans="1:7" ht="12.75">
      <c r="A19" s="19">
        <f t="shared" si="2"/>
        <v>0.2874999999999999</v>
      </c>
      <c r="B19" s="25"/>
      <c r="C19" s="20">
        <f t="shared" si="0"/>
      </c>
      <c r="D19" s="21">
        <f t="shared" si="3"/>
      </c>
      <c r="F19" s="20">
        <f t="shared" si="1"/>
      </c>
      <c r="G19" s="21">
        <f t="shared" si="4"/>
      </c>
    </row>
    <row r="20" spans="1:7" ht="12.75">
      <c r="A20" s="19">
        <f t="shared" si="2"/>
      </c>
      <c r="B20" s="25"/>
      <c r="C20" s="20">
        <f t="shared" si="0"/>
      </c>
      <c r="D20" s="21">
        <f t="shared" si="3"/>
      </c>
      <c r="F20" s="20">
        <f t="shared" si="1"/>
      </c>
      <c r="G20" s="21">
        <f t="shared" si="4"/>
      </c>
    </row>
    <row r="21" spans="1:7" ht="12.75">
      <c r="A21" s="19">
        <f t="shared" si="2"/>
        <v>0.29305555555555546</v>
      </c>
      <c r="B21" s="25"/>
      <c r="C21" s="20">
        <f t="shared" si="0"/>
      </c>
      <c r="D21" s="21">
        <f t="shared" si="3"/>
      </c>
      <c r="F21" s="20">
        <f t="shared" si="1"/>
      </c>
      <c r="G21" s="21">
        <f t="shared" si="4"/>
      </c>
    </row>
    <row r="22" spans="1:7" ht="12.75">
      <c r="A22" s="19">
        <f t="shared" si="2"/>
      </c>
      <c r="B22" s="25"/>
      <c r="C22" s="20">
        <f t="shared" si="0"/>
      </c>
      <c r="D22" s="21">
        <f t="shared" si="3"/>
      </c>
      <c r="F22" s="20">
        <f t="shared" si="1"/>
      </c>
      <c r="G22" s="21">
        <f t="shared" si="4"/>
      </c>
    </row>
    <row r="23" spans="1:7" ht="12.75">
      <c r="A23" s="19">
        <f t="shared" si="2"/>
        <v>0.298611111111111</v>
      </c>
      <c r="B23" s="25"/>
      <c r="C23" s="20">
        <f t="shared" si="0"/>
      </c>
      <c r="D23" s="21">
        <f t="shared" si="3"/>
      </c>
      <c r="F23" s="20">
        <f t="shared" si="1"/>
      </c>
      <c r="G23" s="21">
        <f t="shared" si="4"/>
      </c>
    </row>
    <row r="24" spans="1:7" ht="12.75">
      <c r="A24" s="19">
        <f t="shared" si="2"/>
      </c>
      <c r="B24" s="25"/>
      <c r="C24" s="20">
        <f t="shared" si="0"/>
      </c>
      <c r="D24" s="21">
        <f t="shared" si="3"/>
      </c>
      <c r="F24" s="20">
        <f t="shared" si="1"/>
      </c>
      <c r="G24" s="21">
        <f t="shared" si="4"/>
      </c>
    </row>
    <row r="25" spans="1:7" ht="12.75">
      <c r="A25" s="19">
        <f t="shared" si="2"/>
        <v>0.30416666666666653</v>
      </c>
      <c r="B25" s="25"/>
      <c r="C25" s="20">
        <f t="shared" si="0"/>
      </c>
      <c r="D25" s="21">
        <f t="shared" si="3"/>
      </c>
      <c r="F25" s="20">
        <f t="shared" si="1"/>
      </c>
      <c r="G25" s="21">
        <f t="shared" si="4"/>
      </c>
    </row>
    <row r="26" spans="1:7" ht="12.75">
      <c r="A26" s="19">
        <f t="shared" si="2"/>
      </c>
      <c r="B26" s="25"/>
      <c r="C26" s="20">
        <f t="shared" si="0"/>
      </c>
      <c r="D26" s="21">
        <f t="shared" si="3"/>
      </c>
      <c r="F26" s="20">
        <f t="shared" si="1"/>
      </c>
      <c r="G26" s="21">
        <f t="shared" si="4"/>
      </c>
    </row>
    <row r="27" spans="1:7" ht="12.75">
      <c r="A27" s="19">
        <f t="shared" si="2"/>
        <v>0.30972222222222207</v>
      </c>
      <c r="B27" s="25"/>
      <c r="C27" s="20">
        <f t="shared" si="0"/>
      </c>
      <c r="D27" s="21">
        <f t="shared" si="3"/>
      </c>
      <c r="F27" s="20">
        <f t="shared" si="1"/>
      </c>
      <c r="G27" s="21">
        <f t="shared" si="4"/>
      </c>
    </row>
    <row r="28" spans="1:7" ht="12.75">
      <c r="A28" s="19">
        <f t="shared" si="2"/>
      </c>
      <c r="B28" s="25"/>
      <c r="C28" s="20">
        <f t="shared" si="0"/>
      </c>
      <c r="D28" s="21">
        <f t="shared" si="3"/>
      </c>
      <c r="F28" s="20">
        <f t="shared" si="1"/>
      </c>
      <c r="G28" s="21">
        <f t="shared" si="4"/>
      </c>
    </row>
    <row r="29" spans="1:7" ht="12.75">
      <c r="A29" s="19">
        <f t="shared" si="2"/>
        <v>0.3152777777777776</v>
      </c>
      <c r="B29" s="25"/>
      <c r="C29" s="20">
        <f t="shared" si="0"/>
      </c>
      <c r="D29" s="21">
        <f t="shared" si="3"/>
      </c>
      <c r="F29" s="20">
        <f t="shared" si="1"/>
      </c>
      <c r="G29" s="21">
        <f t="shared" si="4"/>
      </c>
    </row>
    <row r="30" spans="1:7" ht="12.75">
      <c r="A30" s="19">
        <f t="shared" si="2"/>
      </c>
      <c r="B30" s="25"/>
      <c r="C30" s="20">
        <f t="shared" si="0"/>
      </c>
      <c r="D30" s="21">
        <f t="shared" si="3"/>
      </c>
      <c r="F30" s="20">
        <f t="shared" si="1"/>
      </c>
      <c r="G30" s="21">
        <f t="shared" si="4"/>
      </c>
    </row>
    <row r="31" spans="1:7" ht="12.75">
      <c r="A31" s="19">
        <f t="shared" si="2"/>
        <v>0.32083333333333314</v>
      </c>
      <c r="B31" s="25"/>
      <c r="C31" s="20">
        <f t="shared" si="0"/>
      </c>
      <c r="D31" s="21">
        <f t="shared" si="3"/>
      </c>
      <c r="F31" s="20">
        <f t="shared" si="1"/>
      </c>
      <c r="G31" s="21">
        <f t="shared" si="4"/>
      </c>
    </row>
    <row r="32" spans="1:7" ht="12.75">
      <c r="A32" s="19">
        <f t="shared" si="2"/>
      </c>
      <c r="B32" s="25"/>
      <c r="C32" s="3">
        <f t="shared" si="0"/>
      </c>
      <c r="D32" s="36">
        <f t="shared" si="3"/>
      </c>
      <c r="F32" s="3">
        <f t="shared" si="1"/>
      </c>
      <c r="G32" s="36">
        <f t="shared" si="4"/>
      </c>
    </row>
    <row r="33" spans="1:7" ht="12.75">
      <c r="A33" s="19">
        <f t="shared" si="2"/>
      </c>
      <c r="B33" s="25"/>
      <c r="C33" s="3">
        <f t="shared" si="0"/>
      </c>
      <c r="D33" s="36">
        <f t="shared" si="3"/>
      </c>
      <c r="F33" s="3">
        <f t="shared" si="1"/>
      </c>
      <c r="G33" s="36">
        <f t="shared" si="4"/>
      </c>
    </row>
    <row r="34" spans="1:7" ht="12.75">
      <c r="A34" s="19">
        <f t="shared" si="2"/>
      </c>
      <c r="B34" s="25"/>
      <c r="C34" s="3">
        <f t="shared" si="0"/>
      </c>
      <c r="D34" s="36">
        <f t="shared" si="3"/>
      </c>
      <c r="F34" s="3">
        <f t="shared" si="1"/>
      </c>
      <c r="G34" s="36">
        <f t="shared" si="4"/>
      </c>
    </row>
    <row r="35" spans="1:7" ht="12.75">
      <c r="A35" s="19">
        <f t="shared" si="2"/>
      </c>
      <c r="B35" s="25"/>
      <c r="C35" s="3">
        <f t="shared" si="0"/>
      </c>
      <c r="D35" s="36">
        <f t="shared" si="3"/>
      </c>
      <c r="F35" s="3">
        <f t="shared" si="1"/>
      </c>
      <c r="G35" s="36">
        <f t="shared" si="4"/>
      </c>
    </row>
    <row r="36" spans="1:7" ht="12.75">
      <c r="A36" s="19">
        <f t="shared" si="2"/>
      </c>
      <c r="B36" s="25"/>
      <c r="C36" s="3">
        <f t="shared" si="0"/>
      </c>
      <c r="D36" s="36">
        <f t="shared" si="3"/>
      </c>
      <c r="F36" s="3">
        <f t="shared" si="1"/>
      </c>
      <c r="G36" s="36">
        <f t="shared" si="4"/>
      </c>
    </row>
    <row r="37" spans="1:7" ht="12.75">
      <c r="A37" s="19">
        <f t="shared" si="2"/>
      </c>
      <c r="B37" s="25"/>
      <c r="C37" s="3">
        <f t="shared" si="0"/>
      </c>
      <c r="D37" s="36">
        <f t="shared" si="3"/>
      </c>
      <c r="F37" s="3">
        <f t="shared" si="1"/>
      </c>
      <c r="G37" s="36">
        <f t="shared" si="4"/>
      </c>
    </row>
    <row r="38" spans="1:7" ht="12.75">
      <c r="A38" s="19">
        <f t="shared" si="2"/>
      </c>
      <c r="B38" s="25"/>
      <c r="C38" s="3">
        <f t="shared" si="0"/>
      </c>
      <c r="D38" s="36">
        <f t="shared" si="3"/>
      </c>
      <c r="F38" s="3">
        <f t="shared" si="1"/>
      </c>
      <c r="G38" s="36">
        <f t="shared" si="4"/>
      </c>
    </row>
    <row r="39" spans="1:7" ht="12.75">
      <c r="A39" s="19">
        <f t="shared" si="2"/>
      </c>
      <c r="B39" s="25"/>
      <c r="C39" s="3">
        <f t="shared" si="0"/>
      </c>
      <c r="D39" s="36">
        <f t="shared" si="3"/>
      </c>
      <c r="F39" s="3">
        <f t="shared" si="1"/>
      </c>
      <c r="G39" s="36">
        <f t="shared" si="4"/>
      </c>
    </row>
    <row r="40" spans="1:7" ht="12.75">
      <c r="A40" s="19">
        <f t="shared" si="2"/>
      </c>
      <c r="B40" s="25"/>
      <c r="C40" s="3">
        <f t="shared" si="0"/>
      </c>
      <c r="D40" s="36">
        <f t="shared" si="3"/>
      </c>
      <c r="F40" s="3">
        <f t="shared" si="1"/>
      </c>
      <c r="G40" s="36">
        <f t="shared" si="4"/>
      </c>
    </row>
    <row r="41" spans="1:7" ht="12.75">
      <c r="A41" s="19">
        <f t="shared" si="2"/>
      </c>
      <c r="B41" s="25"/>
      <c r="C41" s="3">
        <f t="shared" si="0"/>
      </c>
      <c r="D41" s="36">
        <f t="shared" si="3"/>
      </c>
      <c r="F41" s="3">
        <f t="shared" si="1"/>
      </c>
      <c r="G41" s="36">
        <f t="shared" si="4"/>
      </c>
    </row>
    <row r="42" spans="1:7" ht="12.75">
      <c r="A42" s="19">
        <f t="shared" si="2"/>
      </c>
      <c r="B42" s="25"/>
      <c r="C42" s="3">
        <f t="shared" si="0"/>
      </c>
      <c r="D42" s="36">
        <f t="shared" si="3"/>
      </c>
      <c r="F42" s="3">
        <f t="shared" si="1"/>
      </c>
      <c r="G42" s="36">
        <f t="shared" si="4"/>
      </c>
    </row>
    <row r="43" spans="1:7" ht="12.75">
      <c r="A43" s="19">
        <f t="shared" si="2"/>
      </c>
      <c r="B43" s="25"/>
      <c r="C43" s="3">
        <f t="shared" si="0"/>
      </c>
      <c r="D43" s="36">
        <f t="shared" si="3"/>
      </c>
      <c r="F43" s="3">
        <f t="shared" si="1"/>
      </c>
      <c r="G43" s="36">
        <f t="shared" si="4"/>
      </c>
    </row>
    <row r="44" spans="1:7" ht="12.75">
      <c r="A44" s="19">
        <f t="shared" si="2"/>
      </c>
      <c r="B44" s="25"/>
      <c r="C44" s="3">
        <f t="shared" si="0"/>
      </c>
      <c r="D44" s="36">
        <f t="shared" si="3"/>
      </c>
      <c r="F44" s="3">
        <f t="shared" si="1"/>
      </c>
      <c r="G44" s="36">
        <f t="shared" si="4"/>
      </c>
    </row>
    <row r="45" spans="1:7" ht="12.75">
      <c r="A45" s="19">
        <f t="shared" si="2"/>
      </c>
      <c r="B45" s="25"/>
      <c r="C45" s="3">
        <f aca="true" t="shared" si="5" ref="C45:C76">IF(ISNONTEXT(B45),"",handicap(VLOOKUP(B45,MembersIndexes,4,FALSE),TeamPlaySlope))</f>
      </c>
      <c r="D45" s="36">
        <f t="shared" si="3"/>
      </c>
      <c r="F45" s="3">
        <f aca="true" t="shared" si="6" ref="F45:F76">IF(ISNONTEXT(E45),"",handicap(VLOOKUP(E45,MembersIndexes,4,FALSE),TeamPlaySlope))</f>
      </c>
      <c r="G45" s="36">
        <f t="shared" si="4"/>
      </c>
    </row>
    <row r="46" spans="1:7" ht="12.75">
      <c r="A46" s="19">
        <f aca="true" t="shared" si="7" ref="A46:A77">IF(AND(N(A44)&gt;0,ROW(A46)-ROW($A$13)&lt;($C$8*2)),A44+TIME(0,$C$9,0),"")</f>
      </c>
      <c r="B46" s="25"/>
      <c r="C46" s="3">
        <f t="shared" si="5"/>
      </c>
      <c r="D46" s="36">
        <f t="shared" si="3"/>
      </c>
      <c r="F46" s="3">
        <f t="shared" si="6"/>
      </c>
      <c r="G46" s="36">
        <f t="shared" si="4"/>
      </c>
    </row>
    <row r="47" spans="1:7" ht="12.75">
      <c r="A47" s="19">
        <f t="shared" si="7"/>
      </c>
      <c r="B47" s="25"/>
      <c r="C47" s="3">
        <f t="shared" si="5"/>
      </c>
      <c r="D47" s="36">
        <f t="shared" si="3"/>
      </c>
      <c r="F47" s="3">
        <f t="shared" si="6"/>
      </c>
      <c r="G47" s="36">
        <f t="shared" si="4"/>
      </c>
    </row>
    <row r="48" spans="1:7" ht="12.75">
      <c r="A48" s="19">
        <f t="shared" si="7"/>
      </c>
      <c r="B48" s="25"/>
      <c r="C48" s="3">
        <f t="shared" si="5"/>
      </c>
      <c r="D48" s="36">
        <f t="shared" si="3"/>
      </c>
      <c r="F48" s="3">
        <f t="shared" si="6"/>
      </c>
      <c r="G48" s="36">
        <f t="shared" si="4"/>
      </c>
    </row>
    <row r="49" spans="1:7" ht="12.75">
      <c r="A49" s="19">
        <f t="shared" si="7"/>
      </c>
      <c r="B49" s="25"/>
      <c r="C49" s="3">
        <f t="shared" si="5"/>
      </c>
      <c r="D49" s="36">
        <f aca="true" t="shared" si="8" ref="D49:D80">IF(AND(ISNUMBER(C49),ISNUMBER(F49)),C49-F49,"")</f>
      </c>
      <c r="F49" s="3">
        <f t="shared" si="6"/>
      </c>
      <c r="G49" s="36">
        <f aca="true" t="shared" si="9" ref="G49:G80">IF(AND(ISNUMBER(C49),ISNUMBER(F49)),F49-C49,"")</f>
      </c>
    </row>
    <row r="50" spans="1:7" ht="12.75">
      <c r="A50" s="19">
        <f t="shared" si="7"/>
      </c>
      <c r="B50" s="25"/>
      <c r="C50" s="3">
        <f t="shared" si="5"/>
      </c>
      <c r="D50" s="36">
        <f t="shared" si="8"/>
      </c>
      <c r="F50" s="3">
        <f t="shared" si="6"/>
      </c>
      <c r="G50" s="36">
        <f t="shared" si="9"/>
      </c>
    </row>
    <row r="51" spans="1:7" ht="12.75">
      <c r="A51" s="19">
        <f t="shared" si="7"/>
      </c>
      <c r="B51" s="25"/>
      <c r="C51" s="3">
        <f t="shared" si="5"/>
      </c>
      <c r="D51" s="36">
        <f t="shared" si="8"/>
      </c>
      <c r="F51" s="3">
        <f t="shared" si="6"/>
      </c>
      <c r="G51" s="36">
        <f t="shared" si="9"/>
      </c>
    </row>
    <row r="52" spans="1:7" ht="12.75">
      <c r="A52" s="19">
        <f t="shared" si="7"/>
      </c>
      <c r="B52" s="25"/>
      <c r="C52" s="3">
        <f t="shared" si="5"/>
      </c>
      <c r="D52" s="36">
        <f t="shared" si="8"/>
      </c>
      <c r="F52" s="3">
        <f t="shared" si="6"/>
      </c>
      <c r="G52" s="36">
        <f t="shared" si="9"/>
      </c>
    </row>
    <row r="53" spans="1:7" ht="12.75">
      <c r="A53" s="19">
        <f t="shared" si="7"/>
      </c>
      <c r="B53" s="25"/>
      <c r="C53" s="3">
        <f t="shared" si="5"/>
      </c>
      <c r="D53" s="36">
        <f t="shared" si="8"/>
      </c>
      <c r="F53" s="3">
        <f t="shared" si="6"/>
      </c>
      <c r="G53" s="36">
        <f t="shared" si="9"/>
      </c>
    </row>
    <row r="54" spans="1:7" ht="12.75">
      <c r="A54" s="19">
        <f t="shared" si="7"/>
      </c>
      <c r="B54" s="25"/>
      <c r="C54" s="3">
        <f t="shared" si="5"/>
      </c>
      <c r="D54" s="36">
        <f t="shared" si="8"/>
      </c>
      <c r="F54" s="3">
        <f t="shared" si="6"/>
      </c>
      <c r="G54" s="36">
        <f t="shared" si="9"/>
      </c>
    </row>
    <row r="55" spans="1:7" ht="12.75">
      <c r="A55" s="19">
        <f t="shared" si="7"/>
      </c>
      <c r="B55" s="25"/>
      <c r="C55" s="3">
        <f t="shared" si="5"/>
      </c>
      <c r="D55" s="36">
        <f t="shared" si="8"/>
      </c>
      <c r="F55" s="3">
        <f t="shared" si="6"/>
      </c>
      <c r="G55" s="36">
        <f t="shared" si="9"/>
      </c>
    </row>
    <row r="56" spans="1:7" ht="12.75">
      <c r="A56" s="19">
        <f t="shared" si="7"/>
      </c>
      <c r="B56" s="25"/>
      <c r="C56" s="3">
        <f t="shared" si="5"/>
      </c>
      <c r="D56" s="36">
        <f t="shared" si="8"/>
      </c>
      <c r="F56" s="3">
        <f t="shared" si="6"/>
      </c>
      <c r="G56" s="36">
        <f t="shared" si="9"/>
      </c>
    </row>
    <row r="57" spans="1:7" ht="12.75">
      <c r="A57" s="19">
        <f t="shared" si="7"/>
      </c>
      <c r="B57" s="25"/>
      <c r="C57" s="3">
        <f t="shared" si="5"/>
      </c>
      <c r="D57" s="36">
        <f t="shared" si="8"/>
      </c>
      <c r="F57" s="3">
        <f t="shared" si="6"/>
      </c>
      <c r="G57" s="36">
        <f t="shared" si="9"/>
      </c>
    </row>
    <row r="58" spans="1:7" ht="12.75">
      <c r="A58" s="35">
        <f t="shared" si="7"/>
      </c>
      <c r="B58" s="25"/>
      <c r="C58" s="3">
        <f t="shared" si="5"/>
      </c>
      <c r="D58" s="36">
        <f t="shared" si="8"/>
      </c>
      <c r="F58" s="3">
        <f t="shared" si="6"/>
      </c>
      <c r="G58" s="36">
        <f t="shared" si="9"/>
      </c>
    </row>
    <row r="59" spans="1:7" ht="12.75">
      <c r="A59" s="35">
        <f t="shared" si="7"/>
      </c>
      <c r="B59" s="25"/>
      <c r="C59" s="3">
        <f t="shared" si="5"/>
      </c>
      <c r="D59" s="36">
        <f t="shared" si="8"/>
      </c>
      <c r="F59" s="3">
        <f t="shared" si="6"/>
      </c>
      <c r="G59" s="36">
        <f t="shared" si="9"/>
      </c>
    </row>
    <row r="60" spans="1:7" ht="12.75">
      <c r="A60" s="35">
        <f t="shared" si="7"/>
      </c>
      <c r="B60" s="25"/>
      <c r="C60" s="3">
        <f t="shared" si="5"/>
      </c>
      <c r="D60" s="36">
        <f t="shared" si="8"/>
      </c>
      <c r="F60" s="3">
        <f t="shared" si="6"/>
      </c>
      <c r="G60" s="36">
        <f t="shared" si="9"/>
      </c>
    </row>
    <row r="61" spans="1:7" ht="12.75">
      <c r="A61" s="35">
        <f t="shared" si="7"/>
      </c>
      <c r="B61" s="25"/>
      <c r="C61" s="3">
        <f t="shared" si="5"/>
      </c>
      <c r="D61" s="36">
        <f t="shared" si="8"/>
      </c>
      <c r="F61" s="3">
        <f t="shared" si="6"/>
      </c>
      <c r="G61" s="36">
        <f t="shared" si="9"/>
      </c>
    </row>
    <row r="62" spans="1:7" ht="12.75">
      <c r="A62" s="35">
        <f t="shared" si="7"/>
      </c>
      <c r="B62" s="25"/>
      <c r="C62" s="3">
        <f t="shared" si="5"/>
      </c>
      <c r="D62" s="36">
        <f t="shared" si="8"/>
      </c>
      <c r="F62" s="3">
        <f t="shared" si="6"/>
      </c>
      <c r="G62" s="36">
        <f t="shared" si="9"/>
      </c>
    </row>
    <row r="63" spans="1:7" ht="12.75">
      <c r="A63" s="35">
        <f t="shared" si="7"/>
      </c>
      <c r="B63" s="25"/>
      <c r="C63" s="3">
        <f t="shared" si="5"/>
      </c>
      <c r="D63" s="36">
        <f t="shared" si="8"/>
      </c>
      <c r="F63" s="3">
        <f t="shared" si="6"/>
      </c>
      <c r="G63" s="36">
        <f t="shared" si="9"/>
      </c>
    </row>
    <row r="64" spans="1:7" ht="12.75">
      <c r="A64" s="35">
        <f t="shared" si="7"/>
      </c>
      <c r="B64" s="25"/>
      <c r="C64" s="3">
        <f t="shared" si="5"/>
      </c>
      <c r="D64" s="36">
        <f t="shared" si="8"/>
      </c>
      <c r="F64" s="3">
        <f t="shared" si="6"/>
      </c>
      <c r="G64" s="36">
        <f t="shared" si="9"/>
      </c>
    </row>
    <row r="65" spans="1:7" ht="12.75">
      <c r="A65" s="35">
        <f t="shared" si="7"/>
      </c>
      <c r="B65" s="25"/>
      <c r="C65" s="3">
        <f t="shared" si="5"/>
      </c>
      <c r="D65" s="36">
        <f t="shared" si="8"/>
      </c>
      <c r="F65" s="3">
        <f t="shared" si="6"/>
      </c>
      <c r="G65" s="36">
        <f t="shared" si="9"/>
      </c>
    </row>
    <row r="66" spans="1:7" ht="12.75">
      <c r="A66" s="35">
        <f t="shared" si="7"/>
      </c>
      <c r="B66" s="25"/>
      <c r="C66" s="3">
        <f t="shared" si="5"/>
      </c>
      <c r="D66" s="36">
        <f t="shared" si="8"/>
      </c>
      <c r="F66" s="3">
        <f t="shared" si="6"/>
      </c>
      <c r="G66" s="36">
        <f t="shared" si="9"/>
      </c>
    </row>
    <row r="67" spans="1:7" ht="12.75">
      <c r="A67" s="35">
        <f t="shared" si="7"/>
      </c>
      <c r="B67" s="25"/>
      <c r="C67" s="3">
        <f t="shared" si="5"/>
      </c>
      <c r="D67" s="36">
        <f t="shared" si="8"/>
      </c>
      <c r="F67" s="3">
        <f t="shared" si="6"/>
      </c>
      <c r="G67" s="36">
        <f t="shared" si="9"/>
      </c>
    </row>
    <row r="68" spans="1:7" ht="12.75">
      <c r="A68" s="35">
        <f t="shared" si="7"/>
      </c>
      <c r="B68" s="25"/>
      <c r="C68" s="3">
        <f t="shared" si="5"/>
      </c>
      <c r="D68" s="36">
        <f t="shared" si="8"/>
      </c>
      <c r="F68" s="3">
        <f t="shared" si="6"/>
      </c>
      <c r="G68" s="36">
        <f t="shared" si="9"/>
      </c>
    </row>
    <row r="69" spans="1:7" ht="12.75">
      <c r="A69" s="35">
        <f t="shared" si="7"/>
      </c>
      <c r="B69" s="25"/>
      <c r="C69" s="3">
        <f t="shared" si="5"/>
      </c>
      <c r="D69" s="36">
        <f t="shared" si="8"/>
      </c>
      <c r="F69" s="3">
        <f t="shared" si="6"/>
      </c>
      <c r="G69" s="36">
        <f t="shared" si="9"/>
      </c>
    </row>
    <row r="70" spans="1:7" ht="12.75">
      <c r="A70" s="35">
        <f t="shared" si="7"/>
      </c>
      <c r="B70" s="25"/>
      <c r="C70" s="3">
        <f t="shared" si="5"/>
      </c>
      <c r="D70" s="36">
        <f t="shared" si="8"/>
      </c>
      <c r="F70" s="3">
        <f t="shared" si="6"/>
      </c>
      <c r="G70" s="36">
        <f t="shared" si="9"/>
      </c>
    </row>
    <row r="71" spans="1:7" ht="12.75">
      <c r="A71" s="35">
        <f t="shared" si="7"/>
      </c>
      <c r="B71" s="25"/>
      <c r="C71" s="3">
        <f t="shared" si="5"/>
      </c>
      <c r="D71" s="36">
        <f t="shared" si="8"/>
      </c>
      <c r="F71" s="3">
        <f t="shared" si="6"/>
      </c>
      <c r="G71" s="36">
        <f t="shared" si="9"/>
      </c>
    </row>
    <row r="72" spans="1:7" ht="12.75">
      <c r="A72" s="35">
        <f t="shared" si="7"/>
      </c>
      <c r="B72" s="25"/>
      <c r="C72" s="3">
        <f t="shared" si="5"/>
      </c>
      <c r="D72" s="36">
        <f t="shared" si="8"/>
      </c>
      <c r="F72" s="3">
        <f t="shared" si="6"/>
      </c>
      <c r="G72" s="36">
        <f t="shared" si="9"/>
      </c>
    </row>
    <row r="73" spans="1:7" ht="12.75">
      <c r="A73" s="35">
        <f t="shared" si="7"/>
      </c>
      <c r="B73" s="25"/>
      <c r="C73" s="3">
        <f t="shared" si="5"/>
      </c>
      <c r="D73" s="36">
        <f t="shared" si="8"/>
      </c>
      <c r="F73" s="3">
        <f t="shared" si="6"/>
      </c>
      <c r="G73" s="36">
        <f t="shared" si="9"/>
      </c>
    </row>
    <row r="74" spans="1:7" ht="12.75">
      <c r="A74" s="35">
        <f t="shared" si="7"/>
      </c>
      <c r="B74" s="25"/>
      <c r="C74" s="3">
        <f t="shared" si="5"/>
      </c>
      <c r="D74" s="36">
        <f t="shared" si="8"/>
      </c>
      <c r="F74" s="3">
        <f t="shared" si="6"/>
      </c>
      <c r="G74" s="36">
        <f t="shared" si="9"/>
      </c>
    </row>
    <row r="75" spans="1:7" ht="12.75">
      <c r="A75" s="35">
        <f t="shared" si="7"/>
      </c>
      <c r="B75" s="25"/>
      <c r="C75" s="3">
        <f t="shared" si="5"/>
      </c>
      <c r="D75" s="36">
        <f t="shared" si="8"/>
      </c>
      <c r="F75" s="3">
        <f t="shared" si="6"/>
      </c>
      <c r="G75" s="36">
        <f t="shared" si="9"/>
      </c>
    </row>
    <row r="76" spans="1:7" ht="12.75">
      <c r="A76" s="35">
        <f t="shared" si="7"/>
      </c>
      <c r="B76" s="25"/>
      <c r="C76" s="3">
        <f t="shared" si="5"/>
      </c>
      <c r="D76" s="36">
        <f t="shared" si="8"/>
      </c>
      <c r="F76" s="3">
        <f t="shared" si="6"/>
      </c>
      <c r="G76" s="36">
        <f t="shared" si="9"/>
      </c>
    </row>
    <row r="77" spans="1:7" ht="12.75">
      <c r="A77" s="35">
        <f t="shared" si="7"/>
      </c>
      <c r="B77" s="25"/>
      <c r="C77" s="3">
        <f aca="true" t="shared" si="10" ref="C77:C101">IF(ISNONTEXT(B77),"",handicap(VLOOKUP(B77,MembersIndexes,4,FALSE),TeamPlaySlope))</f>
      </c>
      <c r="D77" s="36">
        <f t="shared" si="8"/>
      </c>
      <c r="F77" s="3">
        <f aca="true" t="shared" si="11" ref="F77:F101">IF(ISNONTEXT(E77),"",handicap(VLOOKUP(E77,MembersIndexes,4,FALSE),TeamPlaySlope))</f>
      </c>
      <c r="G77" s="36">
        <f t="shared" si="9"/>
      </c>
    </row>
    <row r="78" spans="1:7" ht="12.75">
      <c r="A78" s="35">
        <f aca="true" t="shared" si="12" ref="A78:A101">IF(AND(N(A76)&gt;0,ROW(A78)-ROW($A$13)&lt;($C$8*2)),A76+TIME(0,$C$9,0),"")</f>
      </c>
      <c r="B78" s="25"/>
      <c r="C78" s="3">
        <f t="shared" si="10"/>
      </c>
      <c r="D78" s="36">
        <f t="shared" si="8"/>
      </c>
      <c r="F78" s="3">
        <f t="shared" si="11"/>
      </c>
      <c r="G78" s="36">
        <f t="shared" si="9"/>
      </c>
    </row>
    <row r="79" spans="1:7" ht="12.75">
      <c r="A79" s="35">
        <f t="shared" si="12"/>
      </c>
      <c r="B79" s="25"/>
      <c r="C79" s="3">
        <f t="shared" si="10"/>
      </c>
      <c r="D79" s="36">
        <f t="shared" si="8"/>
      </c>
      <c r="F79" s="3">
        <f t="shared" si="11"/>
      </c>
      <c r="G79" s="36">
        <f t="shared" si="9"/>
      </c>
    </row>
    <row r="80" spans="1:7" ht="12.75">
      <c r="A80" s="35">
        <f t="shared" si="12"/>
      </c>
      <c r="B80" s="25"/>
      <c r="C80" s="3">
        <f t="shared" si="10"/>
      </c>
      <c r="D80" s="36">
        <f t="shared" si="8"/>
      </c>
      <c r="F80" s="3">
        <f t="shared" si="11"/>
      </c>
      <c r="G80" s="36">
        <f t="shared" si="9"/>
      </c>
    </row>
    <row r="81" spans="1:7" ht="12.75">
      <c r="A81" s="35">
        <f t="shared" si="12"/>
      </c>
      <c r="B81" s="25"/>
      <c r="C81" s="3">
        <f t="shared" si="10"/>
      </c>
      <c r="D81" s="36">
        <f aca="true" t="shared" si="13" ref="D81:D102">IF(AND(ISNUMBER(C81),ISNUMBER(F81)),C81-F81,"")</f>
      </c>
      <c r="F81" s="3">
        <f t="shared" si="11"/>
      </c>
      <c r="G81" s="36">
        <f aca="true" t="shared" si="14" ref="G81:G102">IF(AND(ISNUMBER(C81),ISNUMBER(F81)),F81-C81,"")</f>
      </c>
    </row>
    <row r="82" spans="1:7" ht="12.75">
      <c r="A82" s="35">
        <f t="shared" si="12"/>
      </c>
      <c r="B82" s="25"/>
      <c r="C82" s="3">
        <f t="shared" si="10"/>
      </c>
      <c r="D82" s="36">
        <f t="shared" si="13"/>
      </c>
      <c r="F82" s="3">
        <f t="shared" si="11"/>
      </c>
      <c r="G82" s="36">
        <f t="shared" si="14"/>
      </c>
    </row>
    <row r="83" spans="1:7" ht="12.75">
      <c r="A83" s="35">
        <f t="shared" si="12"/>
      </c>
      <c r="B83" s="25"/>
      <c r="C83" s="3">
        <f t="shared" si="10"/>
      </c>
      <c r="D83" s="36">
        <f t="shared" si="13"/>
      </c>
      <c r="F83" s="3">
        <f t="shared" si="11"/>
      </c>
      <c r="G83" s="36">
        <f t="shared" si="14"/>
      </c>
    </row>
    <row r="84" spans="1:7" ht="12.75">
      <c r="A84" s="35">
        <f t="shared" si="12"/>
      </c>
      <c r="B84" s="25"/>
      <c r="C84" s="3">
        <f t="shared" si="10"/>
      </c>
      <c r="D84" s="36">
        <f t="shared" si="13"/>
      </c>
      <c r="F84" s="3">
        <f t="shared" si="11"/>
      </c>
      <c r="G84" s="36">
        <f t="shared" si="14"/>
      </c>
    </row>
    <row r="85" spans="1:7" ht="12.75">
      <c r="A85" s="35">
        <f t="shared" si="12"/>
      </c>
      <c r="B85" s="25"/>
      <c r="C85" s="3">
        <f t="shared" si="10"/>
      </c>
      <c r="D85" s="36">
        <f t="shared" si="13"/>
      </c>
      <c r="F85" s="3">
        <f t="shared" si="11"/>
      </c>
      <c r="G85" s="36">
        <f t="shared" si="14"/>
      </c>
    </row>
    <row r="86" spans="1:7" ht="12.75">
      <c r="A86" s="35">
        <f t="shared" si="12"/>
      </c>
      <c r="B86" s="25"/>
      <c r="C86" s="3">
        <f t="shared" si="10"/>
      </c>
      <c r="D86" s="36">
        <f t="shared" si="13"/>
      </c>
      <c r="F86" s="3">
        <f t="shared" si="11"/>
      </c>
      <c r="G86" s="36">
        <f t="shared" si="14"/>
      </c>
    </row>
    <row r="87" spans="1:7" ht="12.75">
      <c r="A87" s="35">
        <f t="shared" si="12"/>
      </c>
      <c r="B87" s="25"/>
      <c r="C87" s="3">
        <f t="shared" si="10"/>
      </c>
      <c r="D87" s="36">
        <f t="shared" si="13"/>
      </c>
      <c r="F87" s="3">
        <f t="shared" si="11"/>
      </c>
      <c r="G87" s="36">
        <f t="shared" si="14"/>
      </c>
    </row>
    <row r="88" spans="1:7" ht="12.75">
      <c r="A88" s="35">
        <f t="shared" si="12"/>
      </c>
      <c r="B88" s="25"/>
      <c r="C88" s="3">
        <f t="shared" si="10"/>
      </c>
      <c r="D88" s="36">
        <f t="shared" si="13"/>
      </c>
      <c r="F88" s="3">
        <f t="shared" si="11"/>
      </c>
      <c r="G88" s="36">
        <f t="shared" si="14"/>
      </c>
    </row>
    <row r="89" spans="1:7" ht="12.75">
      <c r="A89" s="35">
        <f t="shared" si="12"/>
      </c>
      <c r="B89" s="25"/>
      <c r="C89" s="3">
        <f t="shared" si="10"/>
      </c>
      <c r="D89" s="36">
        <f t="shared" si="13"/>
      </c>
      <c r="F89" s="3">
        <f t="shared" si="11"/>
      </c>
      <c r="G89" s="36">
        <f t="shared" si="14"/>
      </c>
    </row>
    <row r="90" spans="1:7" ht="12.75">
      <c r="A90" s="35">
        <f t="shared" si="12"/>
      </c>
      <c r="B90" s="25"/>
      <c r="C90" s="3">
        <f t="shared" si="10"/>
      </c>
      <c r="D90" s="36">
        <f t="shared" si="13"/>
      </c>
      <c r="F90" s="3">
        <f t="shared" si="11"/>
      </c>
      <c r="G90" s="36">
        <f t="shared" si="14"/>
      </c>
    </row>
    <row r="91" spans="1:7" ht="12.75">
      <c r="A91" s="35">
        <f t="shared" si="12"/>
      </c>
      <c r="B91" s="25"/>
      <c r="C91" s="3">
        <f t="shared" si="10"/>
      </c>
      <c r="D91" s="36">
        <f t="shared" si="13"/>
      </c>
      <c r="F91" s="3">
        <f t="shared" si="11"/>
      </c>
      <c r="G91" s="36">
        <f t="shared" si="14"/>
      </c>
    </row>
    <row r="92" spans="1:7" ht="12.75">
      <c r="A92" s="35">
        <f t="shared" si="12"/>
      </c>
      <c r="B92" s="25"/>
      <c r="C92" s="3">
        <f t="shared" si="10"/>
      </c>
      <c r="D92" s="36">
        <f t="shared" si="13"/>
      </c>
      <c r="F92" s="3">
        <f t="shared" si="11"/>
      </c>
      <c r="G92" s="36">
        <f t="shared" si="14"/>
      </c>
    </row>
    <row r="93" spans="1:7" ht="12.75">
      <c r="A93" s="35">
        <f t="shared" si="12"/>
      </c>
      <c r="B93" s="25"/>
      <c r="C93" s="3">
        <f t="shared" si="10"/>
      </c>
      <c r="D93" s="36">
        <f t="shared" si="13"/>
      </c>
      <c r="F93" s="3">
        <f t="shared" si="11"/>
      </c>
      <c r="G93" s="36">
        <f t="shared" si="14"/>
      </c>
    </row>
    <row r="94" spans="1:7" ht="12.75">
      <c r="A94" s="35">
        <f t="shared" si="12"/>
      </c>
      <c r="B94" s="25"/>
      <c r="C94" s="3">
        <f t="shared" si="10"/>
      </c>
      <c r="D94" s="36">
        <f t="shared" si="13"/>
      </c>
      <c r="F94" s="3">
        <f t="shared" si="11"/>
      </c>
      <c r="G94" s="36">
        <f t="shared" si="14"/>
      </c>
    </row>
    <row r="95" spans="1:7" ht="12.75">
      <c r="A95" s="35">
        <f t="shared" si="12"/>
      </c>
      <c r="B95" s="25"/>
      <c r="C95" s="3">
        <f t="shared" si="10"/>
      </c>
      <c r="D95" s="36">
        <f t="shared" si="13"/>
      </c>
      <c r="F95" s="3">
        <f t="shared" si="11"/>
      </c>
      <c r="G95" s="36">
        <f t="shared" si="14"/>
      </c>
    </row>
    <row r="96" spans="1:7" ht="12.75">
      <c r="A96" s="35">
        <f t="shared" si="12"/>
      </c>
      <c r="B96" s="25"/>
      <c r="C96" s="3">
        <f t="shared" si="10"/>
      </c>
      <c r="D96" s="36">
        <f t="shared" si="13"/>
      </c>
      <c r="F96" s="3">
        <f t="shared" si="11"/>
      </c>
      <c r="G96" s="36">
        <f t="shared" si="14"/>
      </c>
    </row>
    <row r="97" spans="1:7" ht="12.75">
      <c r="A97" s="35">
        <f t="shared" si="12"/>
      </c>
      <c r="B97" s="25"/>
      <c r="C97" s="3">
        <f t="shared" si="10"/>
      </c>
      <c r="D97" s="36">
        <f t="shared" si="13"/>
      </c>
      <c r="F97" s="3">
        <f t="shared" si="11"/>
      </c>
      <c r="G97" s="36">
        <f t="shared" si="14"/>
      </c>
    </row>
    <row r="98" spans="1:7" ht="12.75">
      <c r="A98" s="35">
        <f t="shared" si="12"/>
      </c>
      <c r="B98" s="25"/>
      <c r="C98" s="3">
        <f t="shared" si="10"/>
      </c>
      <c r="D98" s="36">
        <f t="shared" si="13"/>
      </c>
      <c r="F98" s="3">
        <f t="shared" si="11"/>
      </c>
      <c r="G98" s="36">
        <f t="shared" si="14"/>
      </c>
    </row>
    <row r="99" spans="1:7" ht="12.75">
      <c r="A99" s="35">
        <f t="shared" si="12"/>
      </c>
      <c r="B99" s="25"/>
      <c r="C99" s="3">
        <f t="shared" si="10"/>
      </c>
      <c r="D99" s="36">
        <f t="shared" si="13"/>
      </c>
      <c r="F99" s="3">
        <f t="shared" si="11"/>
      </c>
      <c r="G99" s="36">
        <f t="shared" si="14"/>
      </c>
    </row>
    <row r="100" spans="1:7" ht="12.75">
      <c r="A100" s="35">
        <f t="shared" si="12"/>
      </c>
      <c r="B100" s="25"/>
      <c r="C100" s="3">
        <f t="shared" si="10"/>
      </c>
      <c r="D100" s="36">
        <f t="shared" si="13"/>
      </c>
      <c r="F100" s="3">
        <f t="shared" si="11"/>
      </c>
      <c r="G100" s="36">
        <f t="shared" si="14"/>
      </c>
    </row>
    <row r="101" spans="1:7" ht="12.75">
      <c r="A101" s="35">
        <f t="shared" si="12"/>
      </c>
      <c r="B101" s="25"/>
      <c r="C101" s="3">
        <f t="shared" si="10"/>
      </c>
      <c r="D101" s="36">
        <f t="shared" si="13"/>
      </c>
      <c r="F101" s="3">
        <f t="shared" si="11"/>
      </c>
      <c r="G101" s="36">
        <f t="shared" si="14"/>
      </c>
    </row>
    <row r="102" spans="1:7" ht="12.75">
      <c r="A102" s="35">
        <f>IF(N(A100)&gt;0,A100+TIME(0,$C$9,0),"")</f>
      </c>
      <c r="B102" s="25"/>
      <c r="C102" s="3">
        <f>IF(ISNONTEXT(B102),"",ROUND(VLOOKUP(B102,MembersIndexes,4,FALSE)*($C$5/StandardSlope),0))</f>
      </c>
      <c r="D102" s="36">
        <f t="shared" si="13"/>
      </c>
      <c r="F102" s="3">
        <f>IF(ISNONTEXT(E102),"",ROUND(VLOOKUP(E102,MembersIndexes,4,FALSE)*($C$5/StandardSlope),0))</f>
      </c>
      <c r="G102" s="36">
        <f t="shared" si="14"/>
      </c>
    </row>
    <row r="103" ht="12.75">
      <c r="F103" s="3">
        <f>IF(ISNONTEXT(E103),"",ROUND(VLOOKUP(E103,MembersIndexes,4,FALSE)*($C$5/StandardSlope),0))</f>
      </c>
    </row>
  </sheetData>
  <sheetProtection sheet="1" objects="1" scenarios="1" insertRows="0" deleteRows="0"/>
  <mergeCells count="3">
    <mergeCell ref="A1:G1"/>
    <mergeCell ref="B11:D11"/>
    <mergeCell ref="E11:G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1"/>
  <dimension ref="A1:I103"/>
  <sheetViews>
    <sheetView workbookViewId="0" topLeftCell="A1">
      <selection activeCell="C3" sqref="C3"/>
    </sheetView>
  </sheetViews>
  <sheetFormatPr defaultColWidth="9.140625" defaultRowHeight="12.75"/>
  <cols>
    <col min="1" max="1" width="10.421875" style="3" customWidth="1"/>
    <col min="2" max="2" width="21.421875" style="3" customWidth="1"/>
    <col min="3" max="4" width="9.140625" style="3" customWidth="1"/>
    <col min="5" max="5" width="9.28125" style="3" customWidth="1"/>
    <col min="6" max="6" width="25.7109375" style="3" customWidth="1"/>
    <col min="7" max="7" width="8.140625" style="3" customWidth="1"/>
    <col min="8" max="16384" width="9.140625" style="3" customWidth="1"/>
  </cols>
  <sheetData>
    <row r="1" spans="1:9" ht="20.25" thickBot="1">
      <c r="A1" s="47" t="s">
        <v>40</v>
      </c>
      <c r="B1" s="48"/>
      <c r="C1" s="48"/>
      <c r="D1" s="48"/>
      <c r="E1" s="48"/>
      <c r="F1" s="48"/>
      <c r="G1" s="48"/>
      <c r="H1" s="48"/>
      <c r="I1" s="48"/>
    </row>
    <row r="2" spans="1:9" ht="13.5" thickTop="1">
      <c r="A2" s="14"/>
      <c r="B2" s="14"/>
      <c r="C2" s="33"/>
      <c r="D2" s="33"/>
      <c r="E2" s="33"/>
      <c r="F2" s="14"/>
      <c r="G2" s="14"/>
      <c r="H2" s="14"/>
      <c r="I2" s="14"/>
    </row>
    <row r="3" spans="1:9" ht="12.75">
      <c r="A3" s="14"/>
      <c r="B3" s="15" t="s">
        <v>16</v>
      </c>
      <c r="C3" s="5" t="s">
        <v>14</v>
      </c>
      <c r="D3" s="5"/>
      <c r="E3" s="5"/>
      <c r="F3" s="16" t="s">
        <v>23</v>
      </c>
      <c r="G3" s="16"/>
      <c r="H3" s="16"/>
      <c r="I3" s="16"/>
    </row>
    <row r="4" spans="1:9" ht="12.75">
      <c r="A4" s="14"/>
      <c r="B4" s="15" t="s">
        <v>28</v>
      </c>
      <c r="C4" s="5" t="s">
        <v>29</v>
      </c>
      <c r="D4" s="5"/>
      <c r="E4" s="5"/>
      <c r="F4" s="16" t="s">
        <v>30</v>
      </c>
      <c r="G4" s="16"/>
      <c r="H4" s="16"/>
      <c r="I4" s="16"/>
    </row>
    <row r="5" spans="1:9" ht="12.75">
      <c r="A5" s="14"/>
      <c r="B5" s="15" t="s">
        <v>17</v>
      </c>
      <c r="C5" s="5">
        <v>113</v>
      </c>
      <c r="D5" s="5"/>
      <c r="E5" s="5"/>
      <c r="F5" s="16" t="s">
        <v>25</v>
      </c>
      <c r="G5" s="16"/>
      <c r="H5" s="16"/>
      <c r="I5" s="16"/>
    </row>
    <row r="6" spans="1:9" ht="12.75">
      <c r="A6" s="14"/>
      <c r="B6" s="15" t="s">
        <v>35</v>
      </c>
      <c r="C6" s="12">
        <v>0.5</v>
      </c>
      <c r="D6" s="5"/>
      <c r="E6" s="5"/>
      <c r="F6" s="16" t="s">
        <v>38</v>
      </c>
      <c r="G6" s="16"/>
      <c r="H6" s="16"/>
      <c r="I6" s="16"/>
    </row>
    <row r="7" spans="1:9" ht="12.75">
      <c r="A7" s="14"/>
      <c r="B7" s="15" t="s">
        <v>36</v>
      </c>
      <c r="C7" s="12">
        <v>0.25</v>
      </c>
      <c r="D7" s="5"/>
      <c r="E7" s="5"/>
      <c r="F7" s="16" t="s">
        <v>37</v>
      </c>
      <c r="G7" s="16"/>
      <c r="H7" s="16"/>
      <c r="I7" s="16"/>
    </row>
    <row r="8" spans="1:9" ht="12.75">
      <c r="A8" s="14"/>
      <c r="B8" s="15" t="s">
        <v>18</v>
      </c>
      <c r="C8" s="5" t="s">
        <v>15</v>
      </c>
      <c r="D8" s="5"/>
      <c r="E8" s="5"/>
      <c r="F8" s="16" t="s">
        <v>24</v>
      </c>
      <c r="G8" s="16"/>
      <c r="H8" s="16"/>
      <c r="I8" s="16"/>
    </row>
    <row r="9" spans="1:9" ht="12.75">
      <c r="A9" s="14"/>
      <c r="B9" s="15" t="s">
        <v>19</v>
      </c>
      <c r="C9" s="9">
        <v>0.2777777777777778</v>
      </c>
      <c r="D9" s="9"/>
      <c r="E9" s="10"/>
      <c r="F9" s="16" t="s">
        <v>26</v>
      </c>
      <c r="G9" s="16"/>
      <c r="H9" s="16"/>
      <c r="I9" s="16"/>
    </row>
    <row r="10" spans="1:9" ht="12.75">
      <c r="A10" s="14"/>
      <c r="B10" s="15" t="s">
        <v>41</v>
      </c>
      <c r="C10" s="26">
        <v>2</v>
      </c>
      <c r="D10" s="9"/>
      <c r="E10" s="10"/>
      <c r="F10" s="16" t="s">
        <v>42</v>
      </c>
      <c r="G10" s="16"/>
      <c r="H10" s="16"/>
      <c r="I10" s="16"/>
    </row>
    <row r="11" spans="1:9" ht="12.75">
      <c r="A11" s="14"/>
      <c r="B11" s="15" t="s">
        <v>20</v>
      </c>
      <c r="C11" s="5">
        <v>10</v>
      </c>
      <c r="D11" s="5"/>
      <c r="E11" s="5"/>
      <c r="F11" s="16" t="s">
        <v>27</v>
      </c>
      <c r="G11" s="16"/>
      <c r="H11" s="16"/>
      <c r="I11" s="16"/>
    </row>
    <row r="12" spans="1:9" ht="13.5" thickBot="1">
      <c r="A12" s="14"/>
      <c r="B12" s="15"/>
      <c r="C12" s="5"/>
      <c r="D12" s="5"/>
      <c r="E12" s="5"/>
      <c r="F12" s="16"/>
      <c r="G12" s="16"/>
      <c r="H12" s="16"/>
      <c r="I12" s="16"/>
    </row>
    <row r="13" spans="1:9" ht="19.5" thickBot="1" thickTop="1">
      <c r="A13" s="34"/>
      <c r="B13" s="49" t="s">
        <v>1</v>
      </c>
      <c r="C13" s="50"/>
      <c r="D13" s="50"/>
      <c r="E13" s="50"/>
      <c r="F13" s="50" t="s">
        <v>2</v>
      </c>
      <c r="G13" s="50"/>
      <c r="H13" s="50"/>
      <c r="I13" s="51"/>
    </row>
    <row r="14" spans="1:9" ht="27" thickBot="1" thickTop="1">
      <c r="A14" s="29" t="s">
        <v>21</v>
      </c>
      <c r="B14" s="29" t="s">
        <v>22</v>
      </c>
      <c r="C14" s="30" t="s">
        <v>13</v>
      </c>
      <c r="D14" s="30" t="s">
        <v>39</v>
      </c>
      <c r="E14" s="31" t="s">
        <v>33</v>
      </c>
      <c r="F14" s="29" t="s">
        <v>22</v>
      </c>
      <c r="G14" s="30" t="s">
        <v>13</v>
      </c>
      <c r="H14" s="30" t="s">
        <v>39</v>
      </c>
      <c r="I14" s="30" t="s">
        <v>33</v>
      </c>
    </row>
    <row r="15" spans="1:9" ht="13.5" thickTop="1">
      <c r="A15" s="19">
        <f>C9</f>
        <v>0.2777777777777778</v>
      </c>
      <c r="B15" s="22" t="s">
        <v>52</v>
      </c>
      <c r="C15" s="20">
        <f>IF(ISNONTEXT(B15),"",handicap(VLOOKUP(B15,MembersIndexes,4,FALSE),TeamHndcpSlope))</f>
        <v>3</v>
      </c>
      <c r="D15" s="20">
        <f>IF(N(C15),IF(N($A15),ROUND($C$6*MIN(C15,C16)+$C$7*MAX(C15,C16),0),""),"")</f>
        <v>3</v>
      </c>
      <c r="E15" s="21">
        <f>IF(AND(ISNUMBER(D15),ISNUMBER(H15)),D15-H15,"")</f>
        <v>0</v>
      </c>
      <c r="F15" s="13" t="s">
        <v>60</v>
      </c>
      <c r="G15" s="20">
        <f aca="true" t="shared" si="0" ref="G15:G78">IF(ISNONTEXT(F15),"",handicap(VLOOKUP(F15,MembersIndexes,4,FALSE),TeamHndcpSlope))</f>
        <v>8</v>
      </c>
      <c r="H15" s="20">
        <f>IF(N(G15),IF(N($A15),ROUND($C$6*MIN(G15,G16)+$C$7*MAX(G15,G16),0),""),"")</f>
        <v>3</v>
      </c>
      <c r="I15" s="21">
        <f>IF(AND(ISNUMBER(H15),ISNUMBER(D15)),H15-D15,"")</f>
        <v>0</v>
      </c>
    </row>
    <row r="16" spans="1:9" ht="12.75">
      <c r="A16" s="19">
        <f aca="true" t="shared" si="1" ref="A16:A47">IF(AND(N(A14)&gt;0,ROW(A16)-ROW($A$15)&lt;($C$10*2)),A14+TIME(0,$C$11,0),"")</f>
      </c>
      <c r="B16" s="3" t="s">
        <v>46</v>
      </c>
      <c r="C16" s="20">
        <f aca="true" t="shared" si="2" ref="C16:C79">IF(ISNONTEXT(B16),"",handicap(VLOOKUP(B16,MembersIndexes,4,FALSE),TeamHndcpSlope))</f>
        <v>4</v>
      </c>
      <c r="D16" s="20">
        <f aca="true" t="shared" si="3" ref="D16:D79">IF(N(C16),IF(N($A16),ROUND($C$6*MIN(C16,C17)+$C$7*MAX(C16,C17),0),""),"")</f>
      </c>
      <c r="E16" s="21">
        <f aca="true" t="shared" si="4" ref="E16:E79">IF(AND(ISNUMBER(D16),ISNUMBER(H16)),D16-H16,"")</f>
      </c>
      <c r="F16" s="3" t="s">
        <v>64</v>
      </c>
      <c r="G16" s="20">
        <f t="shared" si="0"/>
        <v>2</v>
      </c>
      <c r="H16" s="20">
        <f aca="true" t="shared" si="5" ref="H16:H79">IF(N(G16),IF(N($A16),ROUND($C$6*MIN(G16,G17)+$C$7*MAX(G16,G17),0),""),"")</f>
      </c>
      <c r="I16" s="21">
        <f aca="true" t="shared" si="6" ref="I16:I79">IF(AND(ISNUMBER(H16),ISNUMBER(D16)),H16-D16,"")</f>
      </c>
    </row>
    <row r="17" spans="1:9" ht="12.75">
      <c r="A17" s="19">
        <f t="shared" si="1"/>
        <v>0.2847222222222222</v>
      </c>
      <c r="C17" s="20">
        <f t="shared" si="2"/>
      </c>
      <c r="D17" s="20">
        <f t="shared" si="3"/>
      </c>
      <c r="E17" s="21">
        <f t="shared" si="4"/>
      </c>
      <c r="G17" s="20">
        <f t="shared" si="0"/>
      </c>
      <c r="H17" s="20">
        <f t="shared" si="5"/>
      </c>
      <c r="I17" s="21">
        <f t="shared" si="6"/>
      </c>
    </row>
    <row r="18" spans="1:9" ht="12.75">
      <c r="A18" s="19">
        <f t="shared" si="1"/>
      </c>
      <c r="C18" s="20">
        <f t="shared" si="2"/>
      </c>
      <c r="D18" s="20">
        <f t="shared" si="3"/>
      </c>
      <c r="E18" s="21">
        <f t="shared" si="4"/>
      </c>
      <c r="G18" s="20">
        <f t="shared" si="0"/>
      </c>
      <c r="H18" s="20">
        <f t="shared" si="5"/>
      </c>
      <c r="I18" s="21">
        <f t="shared" si="6"/>
      </c>
    </row>
    <row r="19" spans="1:9" ht="12.75">
      <c r="A19" s="19">
        <f t="shared" si="1"/>
      </c>
      <c r="C19" s="20">
        <f t="shared" si="2"/>
      </c>
      <c r="D19" s="20">
        <f t="shared" si="3"/>
      </c>
      <c r="E19" s="21">
        <f t="shared" si="4"/>
      </c>
      <c r="G19" s="20">
        <f t="shared" si="0"/>
      </c>
      <c r="H19" s="20">
        <f t="shared" si="5"/>
      </c>
      <c r="I19" s="21">
        <f t="shared" si="6"/>
      </c>
    </row>
    <row r="20" spans="1:9" ht="12.75">
      <c r="A20" s="19">
        <f t="shared" si="1"/>
      </c>
      <c r="C20" s="20">
        <f t="shared" si="2"/>
      </c>
      <c r="D20" s="20">
        <f t="shared" si="3"/>
      </c>
      <c r="E20" s="21">
        <f t="shared" si="4"/>
      </c>
      <c r="G20" s="20">
        <f t="shared" si="0"/>
      </c>
      <c r="H20" s="20">
        <f t="shared" si="5"/>
      </c>
      <c r="I20" s="21">
        <f t="shared" si="6"/>
      </c>
    </row>
    <row r="21" spans="1:9" ht="12.75">
      <c r="A21" s="19">
        <f t="shared" si="1"/>
      </c>
      <c r="C21" s="20">
        <f t="shared" si="2"/>
      </c>
      <c r="D21" s="20">
        <f t="shared" si="3"/>
      </c>
      <c r="E21" s="21">
        <f t="shared" si="4"/>
      </c>
      <c r="G21" s="20">
        <f t="shared" si="0"/>
      </c>
      <c r="H21" s="20">
        <f t="shared" si="5"/>
      </c>
      <c r="I21" s="21">
        <f t="shared" si="6"/>
      </c>
    </row>
    <row r="22" spans="1:9" ht="12.75">
      <c r="A22" s="19">
        <f t="shared" si="1"/>
      </c>
      <c r="C22" s="20">
        <f t="shared" si="2"/>
      </c>
      <c r="D22" s="20">
        <f t="shared" si="3"/>
      </c>
      <c r="E22" s="21">
        <f t="shared" si="4"/>
      </c>
      <c r="G22" s="20">
        <f t="shared" si="0"/>
      </c>
      <c r="H22" s="20">
        <f t="shared" si="5"/>
      </c>
      <c r="I22" s="21">
        <f t="shared" si="6"/>
      </c>
    </row>
    <row r="23" spans="1:9" ht="12.75">
      <c r="A23" s="19">
        <f t="shared" si="1"/>
      </c>
      <c r="C23" s="20">
        <f t="shared" si="2"/>
      </c>
      <c r="D23" s="20">
        <f t="shared" si="3"/>
      </c>
      <c r="E23" s="21">
        <f t="shared" si="4"/>
      </c>
      <c r="G23" s="20">
        <f t="shared" si="0"/>
      </c>
      <c r="H23" s="20">
        <f t="shared" si="5"/>
      </c>
      <c r="I23" s="21">
        <f t="shared" si="6"/>
      </c>
    </row>
    <row r="24" spans="1:9" ht="12.75">
      <c r="A24" s="19">
        <f t="shared" si="1"/>
      </c>
      <c r="C24" s="20">
        <f t="shared" si="2"/>
      </c>
      <c r="D24" s="20">
        <f t="shared" si="3"/>
      </c>
      <c r="E24" s="21">
        <f t="shared" si="4"/>
      </c>
      <c r="G24" s="20">
        <f t="shared" si="0"/>
      </c>
      <c r="H24" s="20">
        <f t="shared" si="5"/>
      </c>
      <c r="I24" s="21">
        <f t="shared" si="6"/>
      </c>
    </row>
    <row r="25" spans="1:9" ht="12.75">
      <c r="A25" s="19">
        <f t="shared" si="1"/>
      </c>
      <c r="C25" s="20">
        <f t="shared" si="2"/>
      </c>
      <c r="D25" s="20">
        <f t="shared" si="3"/>
      </c>
      <c r="E25" s="21">
        <f t="shared" si="4"/>
      </c>
      <c r="G25" s="20">
        <f t="shared" si="0"/>
      </c>
      <c r="H25" s="20">
        <f t="shared" si="5"/>
      </c>
      <c r="I25" s="21">
        <f t="shared" si="6"/>
      </c>
    </row>
    <row r="26" spans="1:9" ht="12.75">
      <c r="A26" s="19">
        <f t="shared" si="1"/>
      </c>
      <c r="C26" s="20">
        <f t="shared" si="2"/>
      </c>
      <c r="D26" s="20">
        <f t="shared" si="3"/>
      </c>
      <c r="E26" s="21">
        <f t="shared" si="4"/>
      </c>
      <c r="G26" s="20">
        <f t="shared" si="0"/>
      </c>
      <c r="H26" s="20">
        <f t="shared" si="5"/>
      </c>
      <c r="I26" s="21">
        <f t="shared" si="6"/>
      </c>
    </row>
    <row r="27" spans="1:9" ht="12.75">
      <c r="A27" s="19">
        <f t="shared" si="1"/>
      </c>
      <c r="C27" s="20">
        <f t="shared" si="2"/>
      </c>
      <c r="D27" s="20">
        <f t="shared" si="3"/>
      </c>
      <c r="E27" s="21">
        <f t="shared" si="4"/>
      </c>
      <c r="G27" s="20">
        <f t="shared" si="0"/>
      </c>
      <c r="H27" s="20">
        <f t="shared" si="5"/>
      </c>
      <c r="I27" s="21">
        <f t="shared" si="6"/>
      </c>
    </row>
    <row r="28" spans="1:9" ht="12.75">
      <c r="A28" s="19">
        <f t="shared" si="1"/>
      </c>
      <c r="C28" s="20">
        <f t="shared" si="2"/>
      </c>
      <c r="D28" s="20">
        <f t="shared" si="3"/>
      </c>
      <c r="E28" s="21">
        <f t="shared" si="4"/>
      </c>
      <c r="G28" s="20">
        <f t="shared" si="0"/>
      </c>
      <c r="H28" s="20">
        <f t="shared" si="5"/>
      </c>
      <c r="I28" s="21">
        <f t="shared" si="6"/>
      </c>
    </row>
    <row r="29" spans="1:9" ht="12.75">
      <c r="A29" s="19">
        <f t="shared" si="1"/>
      </c>
      <c r="C29" s="20">
        <f t="shared" si="2"/>
      </c>
      <c r="D29" s="20">
        <f t="shared" si="3"/>
      </c>
      <c r="E29" s="21">
        <f t="shared" si="4"/>
      </c>
      <c r="G29" s="20">
        <f t="shared" si="0"/>
      </c>
      <c r="H29" s="20">
        <f t="shared" si="5"/>
      </c>
      <c r="I29" s="21">
        <f t="shared" si="6"/>
      </c>
    </row>
    <row r="30" spans="1:9" ht="12.75">
      <c r="A30" s="35">
        <f t="shared" si="1"/>
      </c>
      <c r="C30" s="3">
        <f t="shared" si="2"/>
      </c>
      <c r="D30" s="3">
        <f t="shared" si="3"/>
      </c>
      <c r="E30" s="36">
        <f t="shared" si="4"/>
      </c>
      <c r="G30" s="3">
        <f t="shared" si="0"/>
      </c>
      <c r="H30" s="3">
        <f t="shared" si="5"/>
      </c>
      <c r="I30" s="36">
        <f t="shared" si="6"/>
      </c>
    </row>
    <row r="31" spans="1:9" ht="12.75">
      <c r="A31" s="35">
        <f t="shared" si="1"/>
      </c>
      <c r="C31" s="3">
        <f t="shared" si="2"/>
      </c>
      <c r="D31" s="3">
        <f t="shared" si="3"/>
      </c>
      <c r="E31" s="36">
        <f t="shared" si="4"/>
      </c>
      <c r="G31" s="3">
        <f t="shared" si="0"/>
      </c>
      <c r="H31" s="3">
        <f t="shared" si="5"/>
      </c>
      <c r="I31" s="36">
        <f t="shared" si="6"/>
      </c>
    </row>
    <row r="32" spans="1:9" ht="12.75">
      <c r="A32" s="35">
        <f t="shared" si="1"/>
      </c>
      <c r="C32" s="3">
        <f t="shared" si="2"/>
      </c>
      <c r="D32" s="3">
        <f t="shared" si="3"/>
      </c>
      <c r="E32" s="36">
        <f t="shared" si="4"/>
      </c>
      <c r="G32" s="3">
        <f t="shared" si="0"/>
      </c>
      <c r="H32" s="3">
        <f t="shared" si="5"/>
      </c>
      <c r="I32" s="36">
        <f t="shared" si="6"/>
      </c>
    </row>
    <row r="33" spans="1:9" ht="12.75">
      <c r="A33" s="35">
        <f t="shared" si="1"/>
      </c>
      <c r="C33" s="3">
        <f t="shared" si="2"/>
      </c>
      <c r="D33" s="3">
        <f t="shared" si="3"/>
      </c>
      <c r="E33" s="36">
        <f t="shared" si="4"/>
      </c>
      <c r="G33" s="3">
        <f t="shared" si="0"/>
      </c>
      <c r="H33" s="3">
        <f t="shared" si="5"/>
      </c>
      <c r="I33" s="36">
        <f t="shared" si="6"/>
      </c>
    </row>
    <row r="34" spans="1:9" ht="12.75">
      <c r="A34" s="35">
        <f t="shared" si="1"/>
      </c>
      <c r="C34" s="3">
        <f t="shared" si="2"/>
      </c>
      <c r="D34" s="3">
        <f t="shared" si="3"/>
      </c>
      <c r="E34" s="36">
        <f t="shared" si="4"/>
      </c>
      <c r="G34" s="3">
        <f t="shared" si="0"/>
      </c>
      <c r="H34" s="3">
        <f t="shared" si="5"/>
      </c>
      <c r="I34" s="36">
        <f t="shared" si="6"/>
      </c>
    </row>
    <row r="35" spans="1:9" ht="12.75">
      <c r="A35" s="35">
        <f t="shared" si="1"/>
      </c>
      <c r="C35" s="3">
        <f t="shared" si="2"/>
      </c>
      <c r="D35" s="3">
        <f t="shared" si="3"/>
      </c>
      <c r="E35" s="36">
        <f t="shared" si="4"/>
      </c>
      <c r="G35" s="3">
        <f t="shared" si="0"/>
      </c>
      <c r="H35" s="3">
        <f t="shared" si="5"/>
      </c>
      <c r="I35" s="36">
        <f t="shared" si="6"/>
      </c>
    </row>
    <row r="36" spans="1:9" ht="12.75">
      <c r="A36" s="35">
        <f t="shared" si="1"/>
      </c>
      <c r="C36" s="3">
        <f t="shared" si="2"/>
      </c>
      <c r="D36" s="3">
        <f t="shared" si="3"/>
      </c>
      <c r="E36" s="36">
        <f t="shared" si="4"/>
      </c>
      <c r="G36" s="3">
        <f t="shared" si="0"/>
      </c>
      <c r="H36" s="3">
        <f t="shared" si="5"/>
      </c>
      <c r="I36" s="36">
        <f t="shared" si="6"/>
      </c>
    </row>
    <row r="37" spans="1:9" ht="12.75">
      <c r="A37" s="35">
        <f t="shared" si="1"/>
      </c>
      <c r="C37" s="3">
        <f t="shared" si="2"/>
      </c>
      <c r="D37" s="3">
        <f t="shared" si="3"/>
      </c>
      <c r="E37" s="36">
        <f t="shared" si="4"/>
      </c>
      <c r="G37" s="3">
        <f t="shared" si="0"/>
      </c>
      <c r="H37" s="3">
        <f t="shared" si="5"/>
      </c>
      <c r="I37" s="36">
        <f t="shared" si="6"/>
      </c>
    </row>
    <row r="38" spans="1:9" ht="12.75">
      <c r="A38" s="35">
        <f t="shared" si="1"/>
      </c>
      <c r="C38" s="3">
        <f t="shared" si="2"/>
      </c>
      <c r="D38" s="3">
        <f t="shared" si="3"/>
      </c>
      <c r="E38" s="36">
        <f t="shared" si="4"/>
      </c>
      <c r="G38" s="3">
        <f t="shared" si="0"/>
      </c>
      <c r="H38" s="3">
        <f t="shared" si="5"/>
      </c>
      <c r="I38" s="36">
        <f t="shared" si="6"/>
      </c>
    </row>
    <row r="39" spans="1:9" ht="12.75">
      <c r="A39" s="35">
        <f t="shared" si="1"/>
      </c>
      <c r="C39" s="3">
        <f t="shared" si="2"/>
      </c>
      <c r="D39" s="3">
        <f t="shared" si="3"/>
      </c>
      <c r="E39" s="36">
        <f t="shared" si="4"/>
      </c>
      <c r="G39" s="3">
        <f t="shared" si="0"/>
      </c>
      <c r="H39" s="3">
        <f t="shared" si="5"/>
      </c>
      <c r="I39" s="36">
        <f t="shared" si="6"/>
      </c>
    </row>
    <row r="40" spans="1:9" ht="12.75">
      <c r="A40" s="35">
        <f t="shared" si="1"/>
      </c>
      <c r="C40" s="3">
        <f t="shared" si="2"/>
      </c>
      <c r="D40" s="3">
        <f t="shared" si="3"/>
      </c>
      <c r="E40" s="36">
        <f t="shared" si="4"/>
      </c>
      <c r="G40" s="3">
        <f t="shared" si="0"/>
      </c>
      <c r="H40" s="3">
        <f t="shared" si="5"/>
      </c>
      <c r="I40" s="36">
        <f t="shared" si="6"/>
      </c>
    </row>
    <row r="41" spans="1:9" ht="12.75">
      <c r="A41" s="35">
        <f t="shared" si="1"/>
      </c>
      <c r="C41" s="3">
        <f t="shared" si="2"/>
      </c>
      <c r="D41" s="3">
        <f t="shared" si="3"/>
      </c>
      <c r="E41" s="36">
        <f t="shared" si="4"/>
      </c>
      <c r="G41" s="3">
        <f t="shared" si="0"/>
      </c>
      <c r="H41" s="3">
        <f t="shared" si="5"/>
      </c>
      <c r="I41" s="36">
        <f t="shared" si="6"/>
      </c>
    </row>
    <row r="42" spans="1:9" ht="12.75">
      <c r="A42" s="35">
        <f t="shared" si="1"/>
      </c>
      <c r="C42" s="3">
        <f t="shared" si="2"/>
      </c>
      <c r="D42" s="3">
        <f t="shared" si="3"/>
      </c>
      <c r="E42" s="36">
        <f t="shared" si="4"/>
      </c>
      <c r="G42" s="3">
        <f t="shared" si="0"/>
      </c>
      <c r="H42" s="3">
        <f t="shared" si="5"/>
      </c>
      <c r="I42" s="36">
        <f t="shared" si="6"/>
      </c>
    </row>
    <row r="43" spans="1:9" ht="12.75">
      <c r="A43" s="35">
        <f t="shared" si="1"/>
      </c>
      <c r="C43" s="3">
        <f t="shared" si="2"/>
      </c>
      <c r="D43" s="3">
        <f t="shared" si="3"/>
      </c>
      <c r="E43" s="36">
        <f t="shared" si="4"/>
      </c>
      <c r="G43" s="3">
        <f t="shared" si="0"/>
      </c>
      <c r="H43" s="3">
        <f t="shared" si="5"/>
      </c>
      <c r="I43" s="36">
        <f t="shared" si="6"/>
      </c>
    </row>
    <row r="44" spans="1:9" ht="12.75">
      <c r="A44" s="35">
        <f t="shared" si="1"/>
      </c>
      <c r="C44" s="3">
        <f t="shared" si="2"/>
      </c>
      <c r="D44" s="3">
        <f t="shared" si="3"/>
      </c>
      <c r="E44" s="36">
        <f t="shared" si="4"/>
      </c>
      <c r="G44" s="3">
        <f t="shared" si="0"/>
      </c>
      <c r="H44" s="3">
        <f t="shared" si="5"/>
      </c>
      <c r="I44" s="36">
        <f t="shared" si="6"/>
      </c>
    </row>
    <row r="45" spans="1:9" ht="12.75">
      <c r="A45" s="35">
        <f t="shared" si="1"/>
      </c>
      <c r="C45" s="3">
        <f t="shared" si="2"/>
      </c>
      <c r="D45" s="3">
        <f t="shared" si="3"/>
      </c>
      <c r="E45" s="36">
        <f t="shared" si="4"/>
      </c>
      <c r="G45" s="3">
        <f t="shared" si="0"/>
      </c>
      <c r="H45" s="3">
        <f t="shared" si="5"/>
      </c>
      <c r="I45" s="36">
        <f t="shared" si="6"/>
      </c>
    </row>
    <row r="46" spans="1:9" ht="12.75">
      <c r="A46" s="35">
        <f t="shared" si="1"/>
      </c>
      <c r="C46" s="3">
        <f t="shared" si="2"/>
      </c>
      <c r="D46" s="3">
        <f t="shared" si="3"/>
      </c>
      <c r="E46" s="36">
        <f t="shared" si="4"/>
      </c>
      <c r="G46" s="3">
        <f t="shared" si="0"/>
      </c>
      <c r="H46" s="3">
        <f t="shared" si="5"/>
      </c>
      <c r="I46" s="36">
        <f t="shared" si="6"/>
      </c>
    </row>
    <row r="47" spans="1:9" ht="12.75">
      <c r="A47" s="35">
        <f t="shared" si="1"/>
      </c>
      <c r="C47" s="3">
        <f t="shared" si="2"/>
      </c>
      <c r="D47" s="3">
        <f t="shared" si="3"/>
      </c>
      <c r="E47" s="36">
        <f t="shared" si="4"/>
      </c>
      <c r="G47" s="3">
        <f t="shared" si="0"/>
      </c>
      <c r="H47" s="3">
        <f t="shared" si="5"/>
      </c>
      <c r="I47" s="36">
        <f t="shared" si="6"/>
      </c>
    </row>
    <row r="48" spans="1:9" ht="12.75">
      <c r="A48" s="35">
        <f aca="true" t="shared" si="7" ref="A48:A79">IF(AND(N(A46)&gt;0,ROW(A48)-ROW($A$15)&lt;($C$10*2)),A46+TIME(0,$C$11,0),"")</f>
      </c>
      <c r="C48" s="3">
        <f t="shared" si="2"/>
      </c>
      <c r="D48" s="3">
        <f t="shared" si="3"/>
      </c>
      <c r="E48" s="36">
        <f t="shared" si="4"/>
      </c>
      <c r="G48" s="3">
        <f t="shared" si="0"/>
      </c>
      <c r="H48" s="3">
        <f t="shared" si="5"/>
      </c>
      <c r="I48" s="36">
        <f t="shared" si="6"/>
      </c>
    </row>
    <row r="49" spans="1:9" ht="12.75">
      <c r="A49" s="35">
        <f t="shared" si="7"/>
      </c>
      <c r="C49" s="3">
        <f t="shared" si="2"/>
      </c>
      <c r="D49" s="3">
        <f t="shared" si="3"/>
      </c>
      <c r="E49" s="36">
        <f t="shared" si="4"/>
      </c>
      <c r="G49" s="3">
        <f t="shared" si="0"/>
      </c>
      <c r="H49" s="3">
        <f t="shared" si="5"/>
      </c>
      <c r="I49" s="36">
        <f t="shared" si="6"/>
      </c>
    </row>
    <row r="50" spans="1:9" ht="12.75">
      <c r="A50" s="35">
        <f t="shared" si="7"/>
      </c>
      <c r="C50" s="3">
        <f t="shared" si="2"/>
      </c>
      <c r="D50" s="3">
        <f t="shared" si="3"/>
      </c>
      <c r="E50" s="36">
        <f t="shared" si="4"/>
      </c>
      <c r="G50" s="3">
        <f t="shared" si="0"/>
      </c>
      <c r="H50" s="3">
        <f t="shared" si="5"/>
      </c>
      <c r="I50" s="36">
        <f t="shared" si="6"/>
      </c>
    </row>
    <row r="51" spans="1:9" ht="12.75">
      <c r="A51" s="35">
        <f t="shared" si="7"/>
      </c>
      <c r="C51" s="3">
        <f t="shared" si="2"/>
      </c>
      <c r="D51" s="3">
        <f t="shared" si="3"/>
      </c>
      <c r="E51" s="36">
        <f t="shared" si="4"/>
      </c>
      <c r="G51" s="3">
        <f t="shared" si="0"/>
      </c>
      <c r="H51" s="3">
        <f t="shared" si="5"/>
      </c>
      <c r="I51" s="36">
        <f t="shared" si="6"/>
      </c>
    </row>
    <row r="52" spans="1:9" ht="12.75">
      <c r="A52" s="35">
        <f t="shared" si="7"/>
      </c>
      <c r="C52" s="3">
        <f t="shared" si="2"/>
      </c>
      <c r="D52" s="3">
        <f t="shared" si="3"/>
      </c>
      <c r="E52" s="36">
        <f t="shared" si="4"/>
      </c>
      <c r="G52" s="3">
        <f t="shared" si="0"/>
      </c>
      <c r="H52" s="3">
        <f t="shared" si="5"/>
      </c>
      <c r="I52" s="36">
        <f t="shared" si="6"/>
      </c>
    </row>
    <row r="53" spans="1:9" ht="12.75">
      <c r="A53" s="35">
        <f t="shared" si="7"/>
      </c>
      <c r="C53" s="3">
        <f t="shared" si="2"/>
      </c>
      <c r="D53" s="3">
        <f t="shared" si="3"/>
      </c>
      <c r="E53" s="36">
        <f t="shared" si="4"/>
      </c>
      <c r="G53" s="3">
        <f t="shared" si="0"/>
      </c>
      <c r="H53" s="3">
        <f t="shared" si="5"/>
      </c>
      <c r="I53" s="36">
        <f t="shared" si="6"/>
      </c>
    </row>
    <row r="54" spans="1:9" ht="12.75">
      <c r="A54" s="35">
        <f t="shared" si="7"/>
      </c>
      <c r="C54" s="3">
        <f t="shared" si="2"/>
      </c>
      <c r="D54" s="3">
        <f t="shared" si="3"/>
      </c>
      <c r="E54" s="36">
        <f t="shared" si="4"/>
      </c>
      <c r="G54" s="3">
        <f t="shared" si="0"/>
      </c>
      <c r="H54" s="3">
        <f t="shared" si="5"/>
      </c>
      <c r="I54" s="36">
        <f t="shared" si="6"/>
      </c>
    </row>
    <row r="55" spans="1:9" ht="12.75">
      <c r="A55" s="35">
        <f t="shared" si="7"/>
      </c>
      <c r="C55" s="3">
        <f t="shared" si="2"/>
      </c>
      <c r="D55" s="3">
        <f t="shared" si="3"/>
      </c>
      <c r="E55" s="36">
        <f t="shared" si="4"/>
      </c>
      <c r="G55" s="3">
        <f t="shared" si="0"/>
      </c>
      <c r="H55" s="3">
        <f t="shared" si="5"/>
      </c>
      <c r="I55" s="36">
        <f t="shared" si="6"/>
      </c>
    </row>
    <row r="56" spans="1:9" ht="12.75">
      <c r="A56" s="35">
        <f t="shared" si="7"/>
      </c>
      <c r="C56" s="3">
        <f t="shared" si="2"/>
      </c>
      <c r="D56" s="3">
        <f t="shared" si="3"/>
      </c>
      <c r="E56" s="36">
        <f t="shared" si="4"/>
      </c>
      <c r="G56" s="3">
        <f t="shared" si="0"/>
      </c>
      <c r="H56" s="3">
        <f t="shared" si="5"/>
      </c>
      <c r="I56" s="36">
        <f t="shared" si="6"/>
      </c>
    </row>
    <row r="57" spans="1:9" ht="12.75">
      <c r="A57" s="35">
        <f t="shared" si="7"/>
      </c>
      <c r="C57" s="3">
        <f t="shared" si="2"/>
      </c>
      <c r="D57" s="3">
        <f t="shared" si="3"/>
      </c>
      <c r="E57" s="36">
        <f t="shared" si="4"/>
      </c>
      <c r="G57" s="3">
        <f t="shared" si="0"/>
      </c>
      <c r="H57" s="3">
        <f t="shared" si="5"/>
      </c>
      <c r="I57" s="36">
        <f t="shared" si="6"/>
      </c>
    </row>
    <row r="58" spans="1:9" ht="12.75">
      <c r="A58" s="35">
        <f t="shared" si="7"/>
      </c>
      <c r="C58" s="3">
        <f t="shared" si="2"/>
      </c>
      <c r="D58" s="3">
        <f t="shared" si="3"/>
      </c>
      <c r="E58" s="36">
        <f t="shared" si="4"/>
      </c>
      <c r="G58" s="3">
        <f t="shared" si="0"/>
      </c>
      <c r="H58" s="3">
        <f t="shared" si="5"/>
      </c>
      <c r="I58" s="36">
        <f t="shared" si="6"/>
      </c>
    </row>
    <row r="59" spans="1:9" ht="12.75">
      <c r="A59" s="35">
        <f t="shared" si="7"/>
      </c>
      <c r="C59" s="3">
        <f t="shared" si="2"/>
      </c>
      <c r="D59" s="3">
        <f t="shared" si="3"/>
      </c>
      <c r="E59" s="36">
        <f t="shared" si="4"/>
      </c>
      <c r="G59" s="3">
        <f t="shared" si="0"/>
      </c>
      <c r="H59" s="3">
        <f t="shared" si="5"/>
      </c>
      <c r="I59" s="36">
        <f t="shared" si="6"/>
      </c>
    </row>
    <row r="60" spans="1:9" ht="12.75">
      <c r="A60" s="35">
        <f t="shared" si="7"/>
      </c>
      <c r="C60" s="3">
        <f t="shared" si="2"/>
      </c>
      <c r="D60" s="3">
        <f t="shared" si="3"/>
      </c>
      <c r="E60" s="36">
        <f t="shared" si="4"/>
      </c>
      <c r="G60" s="3">
        <f t="shared" si="0"/>
      </c>
      <c r="H60" s="3">
        <f t="shared" si="5"/>
      </c>
      <c r="I60" s="36">
        <f t="shared" si="6"/>
      </c>
    </row>
    <row r="61" spans="1:9" ht="12.75">
      <c r="A61" s="35">
        <f t="shared" si="7"/>
      </c>
      <c r="C61" s="3">
        <f t="shared" si="2"/>
      </c>
      <c r="D61" s="3">
        <f t="shared" si="3"/>
      </c>
      <c r="E61" s="36">
        <f t="shared" si="4"/>
      </c>
      <c r="G61" s="3">
        <f t="shared" si="0"/>
      </c>
      <c r="H61" s="3">
        <f t="shared" si="5"/>
      </c>
      <c r="I61" s="36">
        <f t="shared" si="6"/>
      </c>
    </row>
    <row r="62" spans="1:9" ht="12.75">
      <c r="A62" s="35">
        <f t="shared" si="7"/>
      </c>
      <c r="C62" s="3">
        <f t="shared" si="2"/>
      </c>
      <c r="D62" s="3">
        <f t="shared" si="3"/>
      </c>
      <c r="E62" s="36">
        <f t="shared" si="4"/>
      </c>
      <c r="G62" s="3">
        <f t="shared" si="0"/>
      </c>
      <c r="H62" s="3">
        <f t="shared" si="5"/>
      </c>
      <c r="I62" s="36">
        <f t="shared" si="6"/>
      </c>
    </row>
    <row r="63" spans="1:9" ht="12.75">
      <c r="A63" s="35">
        <f t="shared" si="7"/>
      </c>
      <c r="C63" s="3">
        <f t="shared" si="2"/>
      </c>
      <c r="D63" s="3">
        <f t="shared" si="3"/>
      </c>
      <c r="E63" s="36">
        <f t="shared" si="4"/>
      </c>
      <c r="G63" s="3">
        <f t="shared" si="0"/>
      </c>
      <c r="H63" s="3">
        <f t="shared" si="5"/>
      </c>
      <c r="I63" s="36">
        <f t="shared" si="6"/>
      </c>
    </row>
    <row r="64" spans="1:9" ht="12.75">
      <c r="A64" s="35">
        <f t="shared" si="7"/>
      </c>
      <c r="C64" s="3">
        <f t="shared" si="2"/>
      </c>
      <c r="D64" s="3">
        <f t="shared" si="3"/>
      </c>
      <c r="E64" s="36">
        <f t="shared" si="4"/>
      </c>
      <c r="G64" s="3">
        <f t="shared" si="0"/>
      </c>
      <c r="H64" s="3">
        <f t="shared" si="5"/>
      </c>
      <c r="I64" s="36">
        <f t="shared" si="6"/>
      </c>
    </row>
    <row r="65" spans="1:9" ht="12.75">
      <c r="A65" s="35">
        <f t="shared" si="7"/>
      </c>
      <c r="C65" s="3">
        <f t="shared" si="2"/>
      </c>
      <c r="D65" s="3">
        <f t="shared" si="3"/>
      </c>
      <c r="E65" s="36">
        <f t="shared" si="4"/>
      </c>
      <c r="G65" s="3">
        <f t="shared" si="0"/>
      </c>
      <c r="H65" s="3">
        <f t="shared" si="5"/>
      </c>
      <c r="I65" s="36">
        <f t="shared" si="6"/>
      </c>
    </row>
    <row r="66" spans="1:9" ht="12.75">
      <c r="A66" s="35">
        <f t="shared" si="7"/>
      </c>
      <c r="C66" s="3">
        <f t="shared" si="2"/>
      </c>
      <c r="D66" s="3">
        <f t="shared" si="3"/>
      </c>
      <c r="E66" s="36">
        <f t="shared" si="4"/>
      </c>
      <c r="G66" s="3">
        <f t="shared" si="0"/>
      </c>
      <c r="H66" s="3">
        <f t="shared" si="5"/>
      </c>
      <c r="I66" s="36">
        <f t="shared" si="6"/>
      </c>
    </row>
    <row r="67" spans="1:9" ht="12.75">
      <c r="A67" s="35">
        <f t="shared" si="7"/>
      </c>
      <c r="C67" s="3">
        <f t="shared" si="2"/>
      </c>
      <c r="D67" s="3">
        <f t="shared" si="3"/>
      </c>
      <c r="E67" s="36">
        <f t="shared" si="4"/>
      </c>
      <c r="G67" s="3">
        <f t="shared" si="0"/>
      </c>
      <c r="H67" s="3">
        <f t="shared" si="5"/>
      </c>
      <c r="I67" s="36">
        <f t="shared" si="6"/>
      </c>
    </row>
    <row r="68" spans="1:9" ht="12.75">
      <c r="A68" s="35">
        <f t="shared" si="7"/>
      </c>
      <c r="C68" s="3">
        <f t="shared" si="2"/>
      </c>
      <c r="D68" s="3">
        <f t="shared" si="3"/>
      </c>
      <c r="E68" s="36">
        <f t="shared" si="4"/>
      </c>
      <c r="G68" s="3">
        <f t="shared" si="0"/>
      </c>
      <c r="H68" s="3">
        <f t="shared" si="5"/>
      </c>
      <c r="I68" s="36">
        <f t="shared" si="6"/>
      </c>
    </row>
    <row r="69" spans="1:9" ht="12.75">
      <c r="A69" s="35">
        <f t="shared" si="7"/>
      </c>
      <c r="C69" s="3">
        <f t="shared" si="2"/>
      </c>
      <c r="D69" s="3">
        <f t="shared" si="3"/>
      </c>
      <c r="E69" s="36">
        <f t="shared" si="4"/>
      </c>
      <c r="G69" s="3">
        <f t="shared" si="0"/>
      </c>
      <c r="H69" s="3">
        <f t="shared" si="5"/>
      </c>
      <c r="I69" s="36">
        <f t="shared" si="6"/>
      </c>
    </row>
    <row r="70" spans="1:9" ht="12.75">
      <c r="A70" s="35">
        <f t="shared" si="7"/>
      </c>
      <c r="C70" s="3">
        <f t="shared" si="2"/>
      </c>
      <c r="D70" s="3">
        <f t="shared" si="3"/>
      </c>
      <c r="E70" s="36">
        <f t="shared" si="4"/>
      </c>
      <c r="G70" s="3">
        <f t="shared" si="0"/>
      </c>
      <c r="H70" s="3">
        <f t="shared" si="5"/>
      </c>
      <c r="I70" s="36">
        <f t="shared" si="6"/>
      </c>
    </row>
    <row r="71" spans="1:9" ht="12.75">
      <c r="A71" s="35">
        <f t="shared" si="7"/>
      </c>
      <c r="C71" s="3">
        <f t="shared" si="2"/>
      </c>
      <c r="D71" s="3">
        <f t="shared" si="3"/>
      </c>
      <c r="E71" s="36">
        <f t="shared" si="4"/>
      </c>
      <c r="G71" s="3">
        <f t="shared" si="0"/>
      </c>
      <c r="H71" s="3">
        <f t="shared" si="5"/>
      </c>
      <c r="I71" s="36">
        <f t="shared" si="6"/>
      </c>
    </row>
    <row r="72" spans="1:9" ht="12.75">
      <c r="A72" s="35">
        <f t="shared" si="7"/>
      </c>
      <c r="C72" s="3">
        <f t="shared" si="2"/>
      </c>
      <c r="D72" s="3">
        <f t="shared" si="3"/>
      </c>
      <c r="E72" s="36">
        <f t="shared" si="4"/>
      </c>
      <c r="G72" s="3">
        <f t="shared" si="0"/>
      </c>
      <c r="H72" s="3">
        <f t="shared" si="5"/>
      </c>
      <c r="I72" s="36">
        <f t="shared" si="6"/>
      </c>
    </row>
    <row r="73" spans="1:9" ht="12.75">
      <c r="A73" s="35">
        <f t="shared" si="7"/>
      </c>
      <c r="C73" s="3">
        <f t="shared" si="2"/>
      </c>
      <c r="D73" s="3">
        <f t="shared" si="3"/>
      </c>
      <c r="E73" s="36">
        <f t="shared" si="4"/>
      </c>
      <c r="G73" s="3">
        <f t="shared" si="0"/>
      </c>
      <c r="H73" s="3">
        <f t="shared" si="5"/>
      </c>
      <c r="I73" s="36">
        <f t="shared" si="6"/>
      </c>
    </row>
    <row r="74" spans="1:9" ht="12.75">
      <c r="A74" s="35">
        <f t="shared" si="7"/>
      </c>
      <c r="C74" s="3">
        <f t="shared" si="2"/>
      </c>
      <c r="D74" s="3">
        <f t="shared" si="3"/>
      </c>
      <c r="E74" s="36">
        <f t="shared" si="4"/>
      </c>
      <c r="G74" s="3">
        <f t="shared" si="0"/>
      </c>
      <c r="H74" s="3">
        <f t="shared" si="5"/>
      </c>
      <c r="I74" s="36">
        <f t="shared" si="6"/>
      </c>
    </row>
    <row r="75" spans="1:9" ht="12.75">
      <c r="A75" s="35">
        <f t="shared" si="7"/>
      </c>
      <c r="C75" s="3">
        <f t="shared" si="2"/>
      </c>
      <c r="D75" s="3">
        <f t="shared" si="3"/>
      </c>
      <c r="E75" s="36">
        <f t="shared" si="4"/>
      </c>
      <c r="G75" s="3">
        <f t="shared" si="0"/>
      </c>
      <c r="H75" s="3">
        <f t="shared" si="5"/>
      </c>
      <c r="I75" s="36">
        <f t="shared" si="6"/>
      </c>
    </row>
    <row r="76" spans="1:9" ht="12.75">
      <c r="A76" s="35">
        <f t="shared" si="7"/>
      </c>
      <c r="C76" s="3">
        <f t="shared" si="2"/>
      </c>
      <c r="D76" s="3">
        <f t="shared" si="3"/>
      </c>
      <c r="E76" s="36">
        <f t="shared" si="4"/>
      </c>
      <c r="G76" s="3">
        <f t="shared" si="0"/>
      </c>
      <c r="H76" s="3">
        <f t="shared" si="5"/>
      </c>
      <c r="I76" s="36">
        <f t="shared" si="6"/>
      </c>
    </row>
    <row r="77" spans="1:9" ht="12.75">
      <c r="A77" s="35">
        <f t="shared" si="7"/>
      </c>
      <c r="C77" s="3">
        <f t="shared" si="2"/>
      </c>
      <c r="D77" s="3">
        <f t="shared" si="3"/>
      </c>
      <c r="E77" s="36">
        <f t="shared" si="4"/>
      </c>
      <c r="G77" s="3">
        <f t="shared" si="0"/>
      </c>
      <c r="H77" s="3">
        <f t="shared" si="5"/>
      </c>
      <c r="I77" s="36">
        <f t="shared" si="6"/>
      </c>
    </row>
    <row r="78" spans="1:9" ht="12.75">
      <c r="A78" s="35">
        <f t="shared" si="7"/>
      </c>
      <c r="C78" s="3">
        <f t="shared" si="2"/>
      </c>
      <c r="D78" s="3">
        <f t="shared" si="3"/>
      </c>
      <c r="E78" s="36">
        <f t="shared" si="4"/>
      </c>
      <c r="G78" s="3">
        <f t="shared" si="0"/>
      </c>
      <c r="H78" s="3">
        <f t="shared" si="5"/>
      </c>
      <c r="I78" s="36">
        <f t="shared" si="6"/>
      </c>
    </row>
    <row r="79" spans="1:9" ht="12.75">
      <c r="A79" s="35">
        <f t="shared" si="7"/>
      </c>
      <c r="C79" s="3">
        <f t="shared" si="2"/>
      </c>
      <c r="D79" s="3">
        <f t="shared" si="3"/>
      </c>
      <c r="E79" s="36">
        <f t="shared" si="4"/>
      </c>
      <c r="G79" s="3">
        <f aca="true" t="shared" si="8" ref="G79:G101">IF(ISNONTEXT(F79),"",handicap(VLOOKUP(F79,MembersIndexes,4,FALSE),TeamHndcpSlope))</f>
      </c>
      <c r="H79" s="3">
        <f t="shared" si="5"/>
      </c>
      <c r="I79" s="36">
        <f t="shared" si="6"/>
      </c>
    </row>
    <row r="80" spans="1:9" ht="12.75">
      <c r="A80" s="35">
        <f aca="true" t="shared" si="9" ref="A80:A101">IF(AND(N(A78)&gt;0,ROW(A80)-ROW($A$15)&lt;($C$10*2)),A78+TIME(0,$C$11,0),"")</f>
      </c>
      <c r="C80" s="3">
        <f aca="true" t="shared" si="10" ref="C80:C101">IF(ISNONTEXT(B80),"",handicap(VLOOKUP(B80,MembersIndexes,4,FALSE),TeamHndcpSlope))</f>
      </c>
      <c r="D80" s="3">
        <f aca="true" t="shared" si="11" ref="D80:D102">IF(N(C80),IF(N($A80),ROUND($C$6*MIN(C80,C81)+$C$7*MAX(C80,C81),0),""),"")</f>
      </c>
      <c r="E80" s="36">
        <f aca="true" t="shared" si="12" ref="E80:E102">IF(AND(ISNUMBER(D80),ISNUMBER(H80)),D80-H80,"")</f>
      </c>
      <c r="G80" s="3">
        <f t="shared" si="8"/>
      </c>
      <c r="H80" s="3">
        <f aca="true" t="shared" si="13" ref="H80:H102">IF(N(G80),IF(N($A80),ROUND($C$6*MIN(G80,G81)+$C$7*MAX(G80,G81),0),""),"")</f>
      </c>
      <c r="I80" s="36">
        <f aca="true" t="shared" si="14" ref="I80:I102">IF(AND(ISNUMBER(H80),ISNUMBER(D80)),H80-D80,"")</f>
      </c>
    </row>
    <row r="81" spans="1:9" ht="12.75">
      <c r="A81" s="35">
        <f t="shared" si="9"/>
      </c>
      <c r="C81" s="3">
        <f t="shared" si="10"/>
      </c>
      <c r="D81" s="3">
        <f t="shared" si="11"/>
      </c>
      <c r="E81" s="36">
        <f t="shared" si="12"/>
      </c>
      <c r="G81" s="3">
        <f t="shared" si="8"/>
      </c>
      <c r="H81" s="3">
        <f t="shared" si="13"/>
      </c>
      <c r="I81" s="36">
        <f t="shared" si="14"/>
      </c>
    </row>
    <row r="82" spans="1:9" ht="12.75">
      <c r="A82" s="35">
        <f t="shared" si="9"/>
      </c>
      <c r="C82" s="3">
        <f t="shared" si="10"/>
      </c>
      <c r="D82" s="3">
        <f t="shared" si="11"/>
      </c>
      <c r="E82" s="36">
        <f t="shared" si="12"/>
      </c>
      <c r="G82" s="3">
        <f t="shared" si="8"/>
      </c>
      <c r="H82" s="3">
        <f t="shared" si="13"/>
      </c>
      <c r="I82" s="36">
        <f t="shared" si="14"/>
      </c>
    </row>
    <row r="83" spans="1:9" ht="12.75">
      <c r="A83" s="35">
        <f t="shared" si="9"/>
      </c>
      <c r="C83" s="3">
        <f t="shared" si="10"/>
      </c>
      <c r="D83" s="3">
        <f t="shared" si="11"/>
      </c>
      <c r="E83" s="36">
        <f t="shared" si="12"/>
      </c>
      <c r="G83" s="3">
        <f t="shared" si="8"/>
      </c>
      <c r="H83" s="3">
        <f t="shared" si="13"/>
      </c>
      <c r="I83" s="36">
        <f t="shared" si="14"/>
      </c>
    </row>
    <row r="84" spans="1:9" ht="12.75">
      <c r="A84" s="35">
        <f t="shared" si="9"/>
      </c>
      <c r="C84" s="3">
        <f t="shared" si="10"/>
      </c>
      <c r="D84" s="3">
        <f t="shared" si="11"/>
      </c>
      <c r="E84" s="36">
        <f t="shared" si="12"/>
      </c>
      <c r="G84" s="3">
        <f t="shared" si="8"/>
      </c>
      <c r="H84" s="3">
        <f t="shared" si="13"/>
      </c>
      <c r="I84" s="36">
        <f t="shared" si="14"/>
      </c>
    </row>
    <row r="85" spans="1:9" ht="12.75">
      <c r="A85" s="35">
        <f t="shared" si="9"/>
      </c>
      <c r="C85" s="3">
        <f t="shared" si="10"/>
      </c>
      <c r="D85" s="3">
        <f t="shared" si="11"/>
      </c>
      <c r="E85" s="36">
        <f t="shared" si="12"/>
      </c>
      <c r="G85" s="3">
        <f t="shared" si="8"/>
      </c>
      <c r="H85" s="3">
        <f t="shared" si="13"/>
      </c>
      <c r="I85" s="36">
        <f t="shared" si="14"/>
      </c>
    </row>
    <row r="86" spans="1:9" ht="12.75">
      <c r="A86" s="35">
        <f t="shared" si="9"/>
      </c>
      <c r="C86" s="3">
        <f t="shared" si="10"/>
      </c>
      <c r="D86" s="3">
        <f t="shared" si="11"/>
      </c>
      <c r="E86" s="36">
        <f t="shared" si="12"/>
      </c>
      <c r="G86" s="3">
        <f t="shared" si="8"/>
      </c>
      <c r="H86" s="3">
        <f t="shared" si="13"/>
      </c>
      <c r="I86" s="36">
        <f t="shared" si="14"/>
      </c>
    </row>
    <row r="87" spans="1:9" ht="12.75">
      <c r="A87" s="35">
        <f t="shared" si="9"/>
      </c>
      <c r="C87" s="3">
        <f t="shared" si="10"/>
      </c>
      <c r="D87" s="3">
        <f t="shared" si="11"/>
      </c>
      <c r="E87" s="36">
        <f t="shared" si="12"/>
      </c>
      <c r="G87" s="3">
        <f t="shared" si="8"/>
      </c>
      <c r="H87" s="3">
        <f t="shared" si="13"/>
      </c>
      <c r="I87" s="36">
        <f t="shared" si="14"/>
      </c>
    </row>
    <row r="88" spans="1:9" ht="12.75">
      <c r="A88" s="35">
        <f t="shared" si="9"/>
      </c>
      <c r="C88" s="3">
        <f t="shared" si="10"/>
      </c>
      <c r="D88" s="3">
        <f t="shared" si="11"/>
      </c>
      <c r="E88" s="36">
        <f t="shared" si="12"/>
      </c>
      <c r="G88" s="3">
        <f t="shared" si="8"/>
      </c>
      <c r="H88" s="3">
        <f t="shared" si="13"/>
      </c>
      <c r="I88" s="36">
        <f t="shared" si="14"/>
      </c>
    </row>
    <row r="89" spans="1:9" ht="12.75">
      <c r="A89" s="35">
        <f t="shared" si="9"/>
      </c>
      <c r="C89" s="3">
        <f t="shared" si="10"/>
      </c>
      <c r="D89" s="3">
        <f t="shared" si="11"/>
      </c>
      <c r="E89" s="36">
        <f t="shared" si="12"/>
      </c>
      <c r="G89" s="3">
        <f t="shared" si="8"/>
      </c>
      <c r="H89" s="3">
        <f t="shared" si="13"/>
      </c>
      <c r="I89" s="36">
        <f t="shared" si="14"/>
      </c>
    </row>
    <row r="90" spans="1:9" ht="12.75">
      <c r="A90" s="35">
        <f t="shared" si="9"/>
      </c>
      <c r="C90" s="3">
        <f t="shared" si="10"/>
      </c>
      <c r="D90" s="3">
        <f t="shared" si="11"/>
      </c>
      <c r="E90" s="36">
        <f t="shared" si="12"/>
      </c>
      <c r="G90" s="3">
        <f t="shared" si="8"/>
      </c>
      <c r="H90" s="3">
        <f t="shared" si="13"/>
      </c>
      <c r="I90" s="36">
        <f t="shared" si="14"/>
      </c>
    </row>
    <row r="91" spans="1:9" ht="12.75">
      <c r="A91" s="35">
        <f t="shared" si="9"/>
      </c>
      <c r="C91" s="3">
        <f t="shared" si="10"/>
      </c>
      <c r="D91" s="3">
        <f t="shared" si="11"/>
      </c>
      <c r="E91" s="36">
        <f t="shared" si="12"/>
      </c>
      <c r="G91" s="3">
        <f t="shared" si="8"/>
      </c>
      <c r="H91" s="3">
        <f t="shared" si="13"/>
      </c>
      <c r="I91" s="36">
        <f t="shared" si="14"/>
      </c>
    </row>
    <row r="92" spans="1:9" ht="12.75">
      <c r="A92" s="35">
        <f t="shared" si="9"/>
      </c>
      <c r="C92" s="3">
        <f t="shared" si="10"/>
      </c>
      <c r="D92" s="3">
        <f t="shared" si="11"/>
      </c>
      <c r="E92" s="36">
        <f t="shared" si="12"/>
      </c>
      <c r="G92" s="3">
        <f t="shared" si="8"/>
      </c>
      <c r="H92" s="3">
        <f t="shared" si="13"/>
      </c>
      <c r="I92" s="36">
        <f t="shared" si="14"/>
      </c>
    </row>
    <row r="93" spans="1:9" ht="12.75">
      <c r="A93" s="35">
        <f t="shared" si="9"/>
      </c>
      <c r="C93" s="3">
        <f t="shared" si="10"/>
      </c>
      <c r="D93" s="3">
        <f t="shared" si="11"/>
      </c>
      <c r="E93" s="36">
        <f t="shared" si="12"/>
      </c>
      <c r="G93" s="3">
        <f t="shared" si="8"/>
      </c>
      <c r="H93" s="3">
        <f t="shared" si="13"/>
      </c>
      <c r="I93" s="36">
        <f t="shared" si="14"/>
      </c>
    </row>
    <row r="94" spans="1:9" ht="12.75">
      <c r="A94" s="35">
        <f t="shared" si="9"/>
      </c>
      <c r="C94" s="3">
        <f t="shared" si="10"/>
      </c>
      <c r="D94" s="3">
        <f t="shared" si="11"/>
      </c>
      <c r="E94" s="36">
        <f t="shared" si="12"/>
      </c>
      <c r="G94" s="3">
        <f t="shared" si="8"/>
      </c>
      <c r="H94" s="3">
        <f t="shared" si="13"/>
      </c>
      <c r="I94" s="36">
        <f t="shared" si="14"/>
      </c>
    </row>
    <row r="95" spans="1:9" ht="12.75">
      <c r="A95" s="35">
        <f t="shared" si="9"/>
      </c>
      <c r="C95" s="3">
        <f t="shared" si="10"/>
      </c>
      <c r="D95" s="3">
        <f t="shared" si="11"/>
      </c>
      <c r="E95" s="36">
        <f t="shared" si="12"/>
      </c>
      <c r="G95" s="3">
        <f t="shared" si="8"/>
      </c>
      <c r="H95" s="3">
        <f t="shared" si="13"/>
      </c>
      <c r="I95" s="36">
        <f t="shared" si="14"/>
      </c>
    </row>
    <row r="96" spans="1:9" ht="12.75">
      <c r="A96" s="35">
        <f t="shared" si="9"/>
      </c>
      <c r="C96" s="3">
        <f t="shared" si="10"/>
      </c>
      <c r="D96" s="3">
        <f t="shared" si="11"/>
      </c>
      <c r="E96" s="36">
        <f t="shared" si="12"/>
      </c>
      <c r="G96" s="3">
        <f t="shared" si="8"/>
      </c>
      <c r="H96" s="3">
        <f t="shared" si="13"/>
      </c>
      <c r="I96" s="36">
        <f t="shared" si="14"/>
      </c>
    </row>
    <row r="97" spans="1:9" ht="12.75">
      <c r="A97" s="35">
        <f t="shared" si="9"/>
      </c>
      <c r="C97" s="3">
        <f t="shared" si="10"/>
      </c>
      <c r="D97" s="3">
        <f t="shared" si="11"/>
      </c>
      <c r="E97" s="36">
        <f t="shared" si="12"/>
      </c>
      <c r="G97" s="3">
        <f t="shared" si="8"/>
      </c>
      <c r="H97" s="3">
        <f t="shared" si="13"/>
      </c>
      <c r="I97" s="36">
        <f t="shared" si="14"/>
      </c>
    </row>
    <row r="98" spans="1:9" ht="12.75">
      <c r="A98" s="35">
        <f t="shared" si="9"/>
      </c>
      <c r="C98" s="3">
        <f t="shared" si="10"/>
      </c>
      <c r="D98" s="3">
        <f t="shared" si="11"/>
      </c>
      <c r="E98" s="36">
        <f t="shared" si="12"/>
      </c>
      <c r="G98" s="3">
        <f t="shared" si="8"/>
      </c>
      <c r="H98" s="3">
        <f t="shared" si="13"/>
      </c>
      <c r="I98" s="36">
        <f t="shared" si="14"/>
      </c>
    </row>
    <row r="99" spans="1:9" ht="12.75">
      <c r="A99" s="35">
        <f t="shared" si="9"/>
      </c>
      <c r="C99" s="3">
        <f t="shared" si="10"/>
      </c>
      <c r="D99" s="3">
        <f t="shared" si="11"/>
      </c>
      <c r="E99" s="36">
        <f t="shared" si="12"/>
      </c>
      <c r="G99" s="3">
        <f t="shared" si="8"/>
      </c>
      <c r="H99" s="3">
        <f t="shared" si="13"/>
      </c>
      <c r="I99" s="36">
        <f t="shared" si="14"/>
      </c>
    </row>
    <row r="100" spans="1:9" ht="12.75">
      <c r="A100" s="35">
        <f t="shared" si="9"/>
      </c>
      <c r="C100" s="3">
        <f t="shared" si="10"/>
      </c>
      <c r="D100" s="3">
        <f t="shared" si="11"/>
      </c>
      <c r="E100" s="36">
        <f t="shared" si="12"/>
      </c>
      <c r="G100" s="3">
        <f t="shared" si="8"/>
      </c>
      <c r="H100" s="3">
        <f t="shared" si="13"/>
      </c>
      <c r="I100" s="36">
        <f t="shared" si="14"/>
      </c>
    </row>
    <row r="101" spans="1:9" ht="12.75">
      <c r="A101" s="35">
        <f t="shared" si="9"/>
      </c>
      <c r="C101" s="3">
        <f t="shared" si="10"/>
      </c>
      <c r="D101" s="3">
        <f t="shared" si="11"/>
      </c>
      <c r="E101" s="36">
        <f t="shared" si="12"/>
      </c>
      <c r="G101" s="3">
        <f t="shared" si="8"/>
      </c>
      <c r="H101" s="3">
        <f t="shared" si="13"/>
      </c>
      <c r="I101" s="36">
        <f t="shared" si="14"/>
      </c>
    </row>
    <row r="102" spans="1:9" ht="12.75">
      <c r="A102" s="35">
        <f>IF(N(A100)&gt;0,A100+TIME(0,$C$11,0),"")</f>
      </c>
      <c r="C102" s="3">
        <f>IF(ISNONTEXT(B102),"",ROUND(VLOOKUP(B102,MembersIndexes,4,FALSE)*($C$5/StandardSlope),0))</f>
      </c>
      <c r="D102" s="3">
        <f t="shared" si="11"/>
      </c>
      <c r="E102" s="36">
        <f t="shared" si="12"/>
      </c>
      <c r="G102" s="3">
        <f>IF(ISNONTEXT(F102),"",ROUND(VLOOKUP(F102,MembersIndexes,4,FALSE)*($C$5/StandardSlope),0))</f>
      </c>
      <c r="H102" s="3">
        <f t="shared" si="13"/>
      </c>
      <c r="I102" s="36">
        <f t="shared" si="14"/>
      </c>
    </row>
    <row r="103" ht="12.75">
      <c r="I103" s="36">
        <f>IF(AND(ISNUMBER(H103),ISNUMBER(L103)),H103-L103,"")</f>
      </c>
    </row>
  </sheetData>
  <sheetProtection sheet="1" objects="1" scenarios="1" insertRows="0" deleteRows="0" selectLockedCells="1"/>
  <mergeCells count="3">
    <mergeCell ref="A1:I1"/>
    <mergeCell ref="F13:I13"/>
    <mergeCell ref="B13:E1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E113"/>
  <sheetViews>
    <sheetView workbookViewId="0" topLeftCell="A1">
      <selection activeCell="H15" sqref="H15"/>
    </sheetView>
  </sheetViews>
  <sheetFormatPr defaultColWidth="9.140625" defaultRowHeight="12.75"/>
  <cols>
    <col min="1" max="1" width="26.140625" style="0" customWidth="1"/>
    <col min="2" max="3" width="15.140625" style="0" customWidth="1"/>
    <col min="4" max="4" width="4.57421875" style="0" bestFit="1" customWidth="1"/>
    <col min="5" max="5" width="7.8515625" style="0" customWidth="1"/>
    <col min="6" max="6" width="9.57421875" style="0" bestFit="1" customWidth="1"/>
  </cols>
  <sheetData>
    <row r="1" spans="1:5" ht="18.75" thickBot="1">
      <c r="A1" s="53" t="s">
        <v>141</v>
      </c>
      <c r="B1" s="54"/>
      <c r="C1" s="54"/>
      <c r="D1" s="54"/>
      <c r="E1" s="54"/>
    </row>
    <row r="2" spans="1:5" ht="18.75" thickTop="1">
      <c r="A2" s="55" t="s">
        <v>43</v>
      </c>
      <c r="B2" s="56"/>
      <c r="C2" s="56"/>
      <c r="D2" s="56"/>
      <c r="E2" s="56"/>
    </row>
    <row r="3" spans="1:5" ht="12.75">
      <c r="A3" s="4"/>
      <c r="B3" s="4"/>
      <c r="C3" s="4"/>
      <c r="D3" s="4"/>
      <c r="E3" s="14"/>
    </row>
    <row r="4" spans="1:5" ht="13.5" thickBot="1">
      <c r="A4" s="40" t="s">
        <v>3</v>
      </c>
      <c r="B4" s="41" t="s">
        <v>6</v>
      </c>
      <c r="C4" s="42" t="s">
        <v>0</v>
      </c>
      <c r="D4" s="6" t="s">
        <v>5</v>
      </c>
      <c r="E4" s="43" t="s">
        <v>4</v>
      </c>
    </row>
    <row r="5" spans="1:5" s="2" customFormat="1" ht="15" thickTop="1">
      <c r="A5" t="s">
        <v>98</v>
      </c>
      <c r="B5"/>
      <c r="C5" s="57" t="s">
        <v>99</v>
      </c>
      <c r="D5" s="58">
        <v>1.3</v>
      </c>
      <c r="E5" s="27">
        <f>IF(N(D5),RANK(D5,LI,1),"")</f>
        <v>1</v>
      </c>
    </row>
    <row r="6" spans="1:5" s="2" customFormat="1" ht="14.25">
      <c r="A6" t="s">
        <v>64</v>
      </c>
      <c r="B6"/>
      <c r="C6" s="57" t="s">
        <v>7</v>
      </c>
      <c r="D6" s="58">
        <v>1.5</v>
      </c>
      <c r="E6" s="27">
        <f>IF(N(D6),RANK(D6,LI,1),"")</f>
        <v>2</v>
      </c>
    </row>
    <row r="7" spans="1:5" s="2" customFormat="1" ht="14.25">
      <c r="A7" t="s">
        <v>137</v>
      </c>
      <c r="B7"/>
      <c r="C7" s="57" t="s">
        <v>138</v>
      </c>
      <c r="D7" s="58">
        <v>2.4</v>
      </c>
      <c r="E7" s="27">
        <f>IF(N(D7),RANK(D7,LI,1),"")</f>
        <v>3</v>
      </c>
    </row>
    <row r="8" spans="1:5" s="2" customFormat="1" ht="14.25">
      <c r="A8" t="s">
        <v>48</v>
      </c>
      <c r="B8"/>
      <c r="C8" s="57" t="s">
        <v>126</v>
      </c>
      <c r="D8" s="58">
        <v>2.8</v>
      </c>
      <c r="E8" s="27">
        <f>IF(N(D8),RANK(D8,LI,1),"")</f>
        <v>4</v>
      </c>
    </row>
    <row r="9" spans="1:5" s="2" customFormat="1" ht="14.25">
      <c r="A9" t="s">
        <v>52</v>
      </c>
      <c r="B9"/>
      <c r="C9" s="57" t="s">
        <v>128</v>
      </c>
      <c r="D9" s="58">
        <v>3.2</v>
      </c>
      <c r="E9" s="27">
        <f>IF(N(D9),RANK(D9,LI,1),"")</f>
        <v>5</v>
      </c>
    </row>
    <row r="10" spans="1:5" s="2" customFormat="1" ht="14.25">
      <c r="A10" t="s">
        <v>115</v>
      </c>
      <c r="B10"/>
      <c r="C10" s="57" t="s">
        <v>116</v>
      </c>
      <c r="D10" s="58">
        <v>3.4</v>
      </c>
      <c r="E10" s="27">
        <f>IF(N(D10),RANK(D10,LI,1),"")</f>
        <v>6</v>
      </c>
    </row>
    <row r="11" spans="1:5" s="2" customFormat="1" ht="14.25">
      <c r="A11" t="s">
        <v>46</v>
      </c>
      <c r="B11"/>
      <c r="C11" s="57" t="s">
        <v>76</v>
      </c>
      <c r="D11" s="58">
        <v>3.7</v>
      </c>
      <c r="E11" s="27">
        <f>IF(N(D11),RANK(D11,LI,1),"")</f>
        <v>7</v>
      </c>
    </row>
    <row r="12" spans="1:5" s="2" customFormat="1" ht="14.25">
      <c r="A12" t="s">
        <v>139</v>
      </c>
      <c r="B12"/>
      <c r="C12" s="57" t="s">
        <v>140</v>
      </c>
      <c r="D12" s="58">
        <v>4.1</v>
      </c>
      <c r="E12" s="27">
        <f>IF(N(D12),RANK(D12,LI,1),"")</f>
        <v>8</v>
      </c>
    </row>
    <row r="13" spans="1:5" s="2" customFormat="1" ht="14.25">
      <c r="A13" t="s">
        <v>45</v>
      </c>
      <c r="B13"/>
      <c r="C13" s="57" t="s">
        <v>72</v>
      </c>
      <c r="D13" s="58">
        <v>4.3</v>
      </c>
      <c r="E13" s="27">
        <f>IF(N(D13),RANK(D13,LI,1),"")</f>
        <v>9</v>
      </c>
    </row>
    <row r="14" spans="1:5" s="2" customFormat="1" ht="14.25">
      <c r="A14" t="s">
        <v>87</v>
      </c>
      <c r="B14"/>
      <c r="C14" s="57" t="s">
        <v>88</v>
      </c>
      <c r="D14" s="58">
        <v>4.5</v>
      </c>
      <c r="E14" s="27">
        <f>IF(N(D14),RANK(D14,LI,1),"")</f>
        <v>10</v>
      </c>
    </row>
    <row r="15" spans="1:5" s="1" customFormat="1" ht="14.25">
      <c r="A15" t="s">
        <v>134</v>
      </c>
      <c r="B15"/>
      <c r="C15" s="57" t="s">
        <v>135</v>
      </c>
      <c r="D15" s="58">
        <v>4.5</v>
      </c>
      <c r="E15" s="27">
        <f>IF(N(D15),RANK(D15,LI,1),"")</f>
        <v>10</v>
      </c>
    </row>
    <row r="16" spans="1:5" s="1" customFormat="1" ht="14.25">
      <c r="A16" t="s">
        <v>119</v>
      </c>
      <c r="B16"/>
      <c r="C16" s="57" t="s">
        <v>120</v>
      </c>
      <c r="D16" s="58">
        <v>5.2</v>
      </c>
      <c r="E16" s="27">
        <f>IF(N(D16),RANK(D16,LI,1),"")</f>
        <v>12</v>
      </c>
    </row>
    <row r="17" spans="1:5" s="1" customFormat="1" ht="14.25">
      <c r="A17" t="s">
        <v>91</v>
      </c>
      <c r="B17"/>
      <c r="C17" s="57" t="s">
        <v>95</v>
      </c>
      <c r="D17" s="58">
        <v>5.2</v>
      </c>
      <c r="E17" s="27">
        <f>IF(N(D17),RANK(D17,LI,1),"")</f>
        <v>12</v>
      </c>
    </row>
    <row r="18" spans="1:5" s="2" customFormat="1" ht="14.25">
      <c r="A18" t="s">
        <v>59</v>
      </c>
      <c r="B18"/>
      <c r="C18" s="57" t="s">
        <v>70</v>
      </c>
      <c r="D18" s="58">
        <v>5.3</v>
      </c>
      <c r="E18" s="27">
        <f>IF(N(D18),RANK(D18,LI,1),"")</f>
        <v>14</v>
      </c>
    </row>
    <row r="19" spans="1:5" s="2" customFormat="1" ht="14.25">
      <c r="A19" t="s">
        <v>83</v>
      </c>
      <c r="B19"/>
      <c r="C19" s="57" t="s">
        <v>84</v>
      </c>
      <c r="D19" s="58">
        <v>5.7</v>
      </c>
      <c r="E19" s="27">
        <f>IF(N(D19),RANK(D19,LI,1),"")</f>
        <v>15</v>
      </c>
    </row>
    <row r="20" spans="1:5" s="2" customFormat="1" ht="14.25">
      <c r="A20" t="s">
        <v>117</v>
      </c>
      <c r="B20"/>
      <c r="C20" s="57" t="s">
        <v>118</v>
      </c>
      <c r="D20" s="58">
        <v>6.4</v>
      </c>
      <c r="E20" s="27">
        <f>IF(N(D20),RANK(D20,LI,1),"")</f>
        <v>16</v>
      </c>
    </row>
    <row r="21" spans="1:5" s="2" customFormat="1" ht="14.25">
      <c r="A21" t="s">
        <v>104</v>
      </c>
      <c r="B21"/>
      <c r="C21" s="57" t="s">
        <v>105</v>
      </c>
      <c r="D21" s="58">
        <v>6.5</v>
      </c>
      <c r="E21" s="27">
        <f>IF(N(D21),RANK(D21,LI,1),"")</f>
        <v>17</v>
      </c>
    </row>
    <row r="22" spans="1:5" s="2" customFormat="1" ht="14.25">
      <c r="A22" t="s">
        <v>124</v>
      </c>
      <c r="B22"/>
      <c r="C22" s="57" t="s">
        <v>67</v>
      </c>
      <c r="D22" s="58">
        <v>6.7</v>
      </c>
      <c r="E22" s="27">
        <f>IF(N(D22),RANK(D22,LI,1),"")</f>
        <v>18</v>
      </c>
    </row>
    <row r="23" spans="1:5" s="2" customFormat="1" ht="14.25">
      <c r="A23" t="s">
        <v>97</v>
      </c>
      <c r="B23"/>
      <c r="C23" s="57" t="s">
        <v>121</v>
      </c>
      <c r="D23" s="58">
        <v>6.8</v>
      </c>
      <c r="E23" s="27">
        <f>IF(N(D23),RANK(D23,LI,1),"")</f>
        <v>19</v>
      </c>
    </row>
    <row r="24" spans="1:5" s="2" customFormat="1" ht="14.25">
      <c r="A24" t="s">
        <v>63</v>
      </c>
      <c r="B24"/>
      <c r="C24" s="57" t="s">
        <v>8</v>
      </c>
      <c r="D24" s="58">
        <v>6.9</v>
      </c>
      <c r="E24" s="27">
        <f>IF(N(D24),RANK(D24,LI,1),"")</f>
        <v>20</v>
      </c>
    </row>
    <row r="25" spans="1:5" s="2" customFormat="1" ht="14.25">
      <c r="A25" t="s">
        <v>111</v>
      </c>
      <c r="B25"/>
      <c r="C25" s="57" t="s">
        <v>112</v>
      </c>
      <c r="D25" s="58">
        <v>7</v>
      </c>
      <c r="E25" s="27">
        <f>IF(N(D25),RANK(D25,LI,1),"")</f>
        <v>21</v>
      </c>
    </row>
    <row r="26" spans="1:5" s="2" customFormat="1" ht="14.25">
      <c r="A26" t="s">
        <v>65</v>
      </c>
      <c r="B26"/>
      <c r="C26" s="57" t="s">
        <v>66</v>
      </c>
      <c r="D26" s="58">
        <v>7.2</v>
      </c>
      <c r="E26" s="27">
        <f>IF(N(D26),RANK(D26,LI,1),"")</f>
        <v>22</v>
      </c>
    </row>
    <row r="27" spans="1:5" s="2" customFormat="1" ht="14.25">
      <c r="A27" t="s">
        <v>53</v>
      </c>
      <c r="B27"/>
      <c r="C27" s="57" t="s">
        <v>74</v>
      </c>
      <c r="D27" s="58">
        <v>7.6</v>
      </c>
      <c r="E27" s="27">
        <f>IF(N(D27),RANK(D27,LI,1),"")</f>
        <v>23</v>
      </c>
    </row>
    <row r="28" spans="1:5" ht="12.75">
      <c r="A28" t="s">
        <v>60</v>
      </c>
      <c r="C28" s="57" t="s">
        <v>9</v>
      </c>
      <c r="D28" s="58">
        <v>7.6</v>
      </c>
      <c r="E28" s="27">
        <f>IF(N(D28),RANK(D28,LI,1),"")</f>
        <v>23</v>
      </c>
    </row>
    <row r="29" spans="1:5" ht="12.75">
      <c r="A29" t="s">
        <v>49</v>
      </c>
      <c r="C29" s="57" t="s">
        <v>127</v>
      </c>
      <c r="D29" s="58">
        <v>7.8</v>
      </c>
      <c r="E29" s="27">
        <f>IF(N(D29),RANK(D29,LI,1),"")</f>
        <v>25</v>
      </c>
    </row>
    <row r="30" spans="1:5" ht="12.75">
      <c r="A30" t="s">
        <v>55</v>
      </c>
      <c r="C30" s="57" t="s">
        <v>133</v>
      </c>
      <c r="D30" s="58">
        <v>8.4</v>
      </c>
      <c r="E30" s="27">
        <f>IF(N(D30),RANK(D30,LI,1),"")</f>
        <v>26</v>
      </c>
    </row>
    <row r="31" spans="1:5" ht="12.75">
      <c r="A31" t="s">
        <v>47</v>
      </c>
      <c r="C31" s="57" t="s">
        <v>125</v>
      </c>
      <c r="D31" s="58">
        <v>8.9</v>
      </c>
      <c r="E31" s="27">
        <f>IF(N(D31),RANK(D31,LI,1),"")</f>
        <v>27</v>
      </c>
    </row>
    <row r="32" spans="1:5" ht="12.75">
      <c r="A32" t="s">
        <v>109</v>
      </c>
      <c r="C32" s="57" t="s">
        <v>110</v>
      </c>
      <c r="D32" s="58">
        <v>9</v>
      </c>
      <c r="E32" s="27">
        <f>IF(N(D32),RANK(D32,LI,1),"")</f>
        <v>28</v>
      </c>
    </row>
    <row r="33" spans="1:5" ht="12.75">
      <c r="A33" t="s">
        <v>51</v>
      </c>
      <c r="C33" s="57" t="s">
        <v>73</v>
      </c>
      <c r="D33" s="58">
        <v>9</v>
      </c>
      <c r="E33" s="27">
        <f>IF(N(D33),RANK(D33,LI,1),"")</f>
        <v>28</v>
      </c>
    </row>
    <row r="34" spans="1:5" ht="12.75">
      <c r="A34" t="s">
        <v>50</v>
      </c>
      <c r="C34" s="57" t="s">
        <v>11</v>
      </c>
      <c r="D34" s="58">
        <v>9.1</v>
      </c>
      <c r="E34" s="27">
        <f>IF(N(D34),RANK(D34,LI,1),"")</f>
        <v>30</v>
      </c>
    </row>
    <row r="35" spans="1:5" ht="12.75">
      <c r="A35" t="s">
        <v>85</v>
      </c>
      <c r="C35" s="57" t="s">
        <v>86</v>
      </c>
      <c r="D35" s="58">
        <v>9.3</v>
      </c>
      <c r="E35" s="27">
        <f>IF(N(D35),RANK(D35,LI,1),"")</f>
        <v>31</v>
      </c>
    </row>
    <row r="36" spans="1:5" ht="12.75">
      <c r="A36" t="s">
        <v>131</v>
      </c>
      <c r="C36" s="57" t="s">
        <v>77</v>
      </c>
      <c r="D36" s="58">
        <v>9.5</v>
      </c>
      <c r="E36" s="27">
        <f>IF(N(D36),RANK(D36,LI,1),"")</f>
        <v>32</v>
      </c>
    </row>
    <row r="37" spans="1:5" ht="12.75">
      <c r="A37" t="s">
        <v>107</v>
      </c>
      <c r="C37" s="57" t="s">
        <v>108</v>
      </c>
      <c r="D37" s="58">
        <v>9.8</v>
      </c>
      <c r="E37" s="27">
        <f>IF(N(D37),RANK(D37,LI,1),"")</f>
        <v>33</v>
      </c>
    </row>
    <row r="38" spans="1:5" ht="12.75">
      <c r="A38" t="s">
        <v>62</v>
      </c>
      <c r="C38" s="57" t="s">
        <v>12</v>
      </c>
      <c r="D38" s="58">
        <v>10.2</v>
      </c>
      <c r="E38" s="27">
        <f>IF(N(D38),RANK(D38,LI,1),"")</f>
        <v>34</v>
      </c>
    </row>
    <row r="39" spans="1:5" ht="12.75">
      <c r="A39" t="s">
        <v>61</v>
      </c>
      <c r="C39" s="57" t="s">
        <v>10</v>
      </c>
      <c r="D39" s="58">
        <v>10.3</v>
      </c>
      <c r="E39" s="27">
        <f>IF(N(D39),RANK(D39,LI,1),"")</f>
        <v>35</v>
      </c>
    </row>
    <row r="40" spans="1:5" ht="12.75">
      <c r="A40" t="s">
        <v>129</v>
      </c>
      <c r="C40" s="57" t="s">
        <v>130</v>
      </c>
      <c r="D40" s="58">
        <v>10.4</v>
      </c>
      <c r="E40" s="27">
        <f>IF(N(D40),RANK(D40,LI,1),"")</f>
        <v>36</v>
      </c>
    </row>
    <row r="41" spans="1:5" ht="12.75">
      <c r="A41" t="s">
        <v>113</v>
      </c>
      <c r="C41" s="57" t="s">
        <v>114</v>
      </c>
      <c r="D41" s="58">
        <v>10.8</v>
      </c>
      <c r="E41" s="27">
        <f>IF(N(D41),RANK(D41,LI,1),"")</f>
        <v>37</v>
      </c>
    </row>
    <row r="42" spans="1:5" ht="12.75">
      <c r="A42" t="s">
        <v>54</v>
      </c>
      <c r="C42" s="57" t="s">
        <v>75</v>
      </c>
      <c r="D42" s="58">
        <v>11.1</v>
      </c>
      <c r="E42" s="27">
        <f>IF(N(D42),RANK(D42,LI,1),"")</f>
        <v>38</v>
      </c>
    </row>
    <row r="43" spans="1:5" ht="12.75">
      <c r="A43" t="s">
        <v>44</v>
      </c>
      <c r="C43" s="57" t="s">
        <v>71</v>
      </c>
      <c r="D43" s="58">
        <v>11.3</v>
      </c>
      <c r="E43" s="27">
        <f>IF(N(D43),RANK(D43,LI,1),"")</f>
        <v>39</v>
      </c>
    </row>
    <row r="44" spans="1:5" ht="12.75">
      <c r="A44" t="s">
        <v>58</v>
      </c>
      <c r="C44" s="57" t="s">
        <v>79</v>
      </c>
      <c r="D44" s="58">
        <v>11.5</v>
      </c>
      <c r="E44" s="27">
        <f>IF(N(D44),RANK(D44,LI,1),"")</f>
        <v>40</v>
      </c>
    </row>
    <row r="45" spans="1:5" ht="12.75">
      <c r="A45" t="s">
        <v>101</v>
      </c>
      <c r="C45" s="57" t="s">
        <v>106</v>
      </c>
      <c r="D45" s="58">
        <v>12.9</v>
      </c>
      <c r="E45" s="27">
        <f>IF(N(D45),RANK(D45,LI,1),"")</f>
        <v>41</v>
      </c>
    </row>
    <row r="46" spans="1:5" ht="12.75">
      <c r="A46" t="s">
        <v>122</v>
      </c>
      <c r="C46" s="57" t="s">
        <v>123</v>
      </c>
      <c r="D46" s="58">
        <v>13.5</v>
      </c>
      <c r="E46" s="27">
        <f>IF(N(D46),RANK(D46,LI,1),"")</f>
        <v>42</v>
      </c>
    </row>
    <row r="47" spans="1:5" ht="12.75">
      <c r="A47" t="s">
        <v>102</v>
      </c>
      <c r="C47" s="57" t="s">
        <v>103</v>
      </c>
      <c r="D47" s="58">
        <v>13.6</v>
      </c>
      <c r="E47" s="27">
        <f>IF(N(D47),RANK(D47,LI,1),"")</f>
        <v>43</v>
      </c>
    </row>
    <row r="48" spans="1:5" ht="12.75">
      <c r="A48" t="s">
        <v>56</v>
      </c>
      <c r="C48" s="57" t="s">
        <v>136</v>
      </c>
      <c r="D48" s="58">
        <v>14.8</v>
      </c>
      <c r="E48" s="27">
        <f>IF(N(D48),RANK(D48,LI,1),"")</f>
        <v>44</v>
      </c>
    </row>
    <row r="49" spans="1:5" ht="12.75">
      <c r="A49" t="s">
        <v>93</v>
      </c>
      <c r="C49" s="57" t="s">
        <v>96</v>
      </c>
      <c r="D49" s="58">
        <v>15.1</v>
      </c>
      <c r="E49" s="27">
        <f>IF(N(D49),RANK(D49,LI,1),"")</f>
        <v>45</v>
      </c>
    </row>
    <row r="50" spans="1:5" ht="12.75">
      <c r="A50" t="s">
        <v>69</v>
      </c>
      <c r="C50" s="57" t="s">
        <v>68</v>
      </c>
      <c r="D50" s="58">
        <v>15.3</v>
      </c>
      <c r="E50" s="27">
        <f>IF(N(D50),RANK(D50,LI,1),"")</f>
        <v>46</v>
      </c>
    </row>
    <row r="51" spans="1:5" ht="12.75">
      <c r="A51" t="s">
        <v>57</v>
      </c>
      <c r="C51" s="57" t="s">
        <v>78</v>
      </c>
      <c r="D51" s="58">
        <v>15.4</v>
      </c>
      <c r="E51" s="27">
        <f>IF(N(D51),RANK(D51,LI,1),"")</f>
        <v>47</v>
      </c>
    </row>
    <row r="52" spans="1:5" ht="12.75">
      <c r="A52" t="s">
        <v>92</v>
      </c>
      <c r="C52" s="57" t="s">
        <v>94</v>
      </c>
      <c r="D52" s="58">
        <v>15.9</v>
      </c>
      <c r="E52" s="27">
        <f>IF(N(D52),RANK(D52,LI,1),"")</f>
        <v>48</v>
      </c>
    </row>
    <row r="53" spans="1:5" ht="12.75">
      <c r="A53" t="s">
        <v>89</v>
      </c>
      <c r="C53" s="57" t="s">
        <v>132</v>
      </c>
      <c r="D53" s="58">
        <v>16.1</v>
      </c>
      <c r="E53" s="27">
        <f>IF(N(D53),RANK(D53,LI,1),"")</f>
        <v>49</v>
      </c>
    </row>
    <row r="54" spans="1:5" ht="12.75">
      <c r="A54" s="20"/>
      <c r="B54" s="20"/>
      <c r="C54" s="20"/>
      <c r="D54" s="3"/>
      <c r="E54" s="27">
        <f>IF(N(D54),RANK(D54,LI,1),"")</f>
      </c>
    </row>
    <row r="55" spans="1:5" ht="12.75">
      <c r="A55" s="20"/>
      <c r="B55" s="20"/>
      <c r="C55" s="20"/>
      <c r="D55" s="3"/>
      <c r="E55" s="27">
        <f>IF(N(D55),RANK(D55,LI,1),"")</f>
      </c>
    </row>
    <row r="56" spans="1:5" ht="12.75">
      <c r="A56" s="20"/>
      <c r="B56" s="20"/>
      <c r="C56" s="20"/>
      <c r="D56" s="3"/>
      <c r="E56" s="27">
        <f>IF(N(D56),RANK(D56,LI,1),"")</f>
      </c>
    </row>
    <row r="57" spans="1:5" ht="12.75">
      <c r="A57" s="20"/>
      <c r="B57" s="20"/>
      <c r="C57" s="20"/>
      <c r="D57" s="3"/>
      <c r="E57" s="27">
        <f>IF(N(D57),RANK(D57,LI,1),"")</f>
      </c>
    </row>
    <row r="58" spans="1:5" ht="12.75">
      <c r="A58" s="20"/>
      <c r="B58" s="20"/>
      <c r="C58" s="20"/>
      <c r="D58" s="3"/>
      <c r="E58" s="27">
        <f>IF(N(D58),RANK(D58,LI,1),"")</f>
      </c>
    </row>
    <row r="59" spans="1:5" ht="12.75">
      <c r="A59" s="20"/>
      <c r="B59" s="20"/>
      <c r="C59" s="20"/>
      <c r="D59" s="3"/>
      <c r="E59" s="27">
        <f>IF(N(D59),RANK(D59,LI,1),"")</f>
      </c>
    </row>
    <row r="60" spans="1:5" ht="12.75">
      <c r="A60" s="20"/>
      <c r="B60" s="20"/>
      <c r="C60" s="20"/>
      <c r="D60" s="3"/>
      <c r="E60" s="27">
        <f>IF(N(D60),RANK(D60,LI,1),"")</f>
      </c>
    </row>
    <row r="61" spans="1:5" ht="12.75">
      <c r="A61" s="20"/>
      <c r="B61" s="20"/>
      <c r="C61" s="20"/>
      <c r="D61" s="3"/>
      <c r="E61" s="27">
        <f>IF(N(D61),RANK(D61,LI,1),"")</f>
      </c>
    </row>
    <row r="62" spans="1:5" ht="12.75">
      <c r="A62" s="20"/>
      <c r="B62" s="20"/>
      <c r="C62" s="20"/>
      <c r="D62" s="3"/>
      <c r="E62" s="27">
        <f>IF(N(D62),RANK(D62,LI,1),"")</f>
      </c>
    </row>
    <row r="63" spans="1:5" ht="12.75">
      <c r="A63" s="20"/>
      <c r="B63" s="20"/>
      <c r="C63" s="20"/>
      <c r="D63" s="3"/>
      <c r="E63" s="27">
        <f>IF(N(D63),RANK(D63,LI,1),"")</f>
      </c>
    </row>
    <row r="64" spans="1:5" ht="12.75">
      <c r="A64" s="20"/>
      <c r="B64" s="20"/>
      <c r="C64" s="20"/>
      <c r="D64" s="3"/>
      <c r="E64" s="27">
        <f>IF(N(D64),RANK(D64,LI,1),"")</f>
      </c>
    </row>
    <row r="65" spans="1:5" ht="12.75">
      <c r="A65" s="20"/>
      <c r="B65" s="20"/>
      <c r="C65" s="20"/>
      <c r="D65" s="3"/>
      <c r="E65" s="27">
        <f aca="true" t="shared" si="0" ref="E65:E96">IF(N(D65),RANK(D65,LI,1),"")</f>
      </c>
    </row>
    <row r="66" spans="1:5" ht="12.75">
      <c r="A66" s="20"/>
      <c r="B66" s="20"/>
      <c r="C66" s="20"/>
      <c r="D66" s="3"/>
      <c r="E66" s="27">
        <f t="shared" si="0"/>
      </c>
    </row>
    <row r="67" spans="1:5" ht="12.75">
      <c r="A67" s="20"/>
      <c r="B67" s="20"/>
      <c r="C67" s="20"/>
      <c r="D67" s="3"/>
      <c r="E67" s="27">
        <f t="shared" si="0"/>
      </c>
    </row>
    <row r="68" spans="1:5" ht="12.75">
      <c r="A68" s="20"/>
      <c r="B68" s="20"/>
      <c r="C68" s="20"/>
      <c r="D68" s="3"/>
      <c r="E68" s="27">
        <f t="shared" si="0"/>
      </c>
    </row>
    <row r="69" spans="1:5" ht="12.75">
      <c r="A69" s="20"/>
      <c r="B69" s="20"/>
      <c r="C69" s="20"/>
      <c r="D69" s="3"/>
      <c r="E69" s="27">
        <f t="shared" si="0"/>
      </c>
    </row>
    <row r="70" spans="1:5" ht="12.75">
      <c r="A70" s="3"/>
      <c r="B70" s="3"/>
      <c r="C70" s="3"/>
      <c r="D70" s="3"/>
      <c r="E70" s="27">
        <f t="shared" si="0"/>
      </c>
    </row>
    <row r="71" spans="1:5" ht="12.75">
      <c r="A71" s="3"/>
      <c r="B71" s="3"/>
      <c r="C71" s="3"/>
      <c r="D71" s="3"/>
      <c r="E71" s="27">
        <f t="shared" si="0"/>
      </c>
    </row>
    <row r="72" spans="1:5" ht="12.75">
      <c r="A72" s="3"/>
      <c r="B72" s="3"/>
      <c r="C72" s="3"/>
      <c r="D72" s="3"/>
      <c r="E72" s="27">
        <f t="shared" si="0"/>
      </c>
    </row>
    <row r="73" spans="1:5" ht="12.75">
      <c r="A73" s="3"/>
      <c r="B73" s="3"/>
      <c r="C73" s="3"/>
      <c r="D73" s="3"/>
      <c r="E73" s="27">
        <f t="shared" si="0"/>
      </c>
    </row>
    <row r="74" spans="1:5" ht="12.75">
      <c r="A74" s="3"/>
      <c r="B74" s="3"/>
      <c r="C74" s="3"/>
      <c r="D74" s="3"/>
      <c r="E74" s="27">
        <f t="shared" si="0"/>
      </c>
    </row>
    <row r="75" spans="1:5" ht="12.75">
      <c r="A75" s="3"/>
      <c r="B75" s="3"/>
      <c r="C75" s="3"/>
      <c r="D75" s="3"/>
      <c r="E75" s="27">
        <f t="shared" si="0"/>
      </c>
    </row>
    <row r="76" spans="1:5" ht="12.75">
      <c r="A76" s="3"/>
      <c r="B76" s="3"/>
      <c r="C76" s="3"/>
      <c r="D76" s="3"/>
      <c r="E76" s="27">
        <f t="shared" si="0"/>
      </c>
    </row>
    <row r="77" spans="1:5" ht="12.75">
      <c r="A77" s="3"/>
      <c r="B77" s="3"/>
      <c r="C77" s="3"/>
      <c r="D77" s="3"/>
      <c r="E77" s="27">
        <f t="shared" si="0"/>
      </c>
    </row>
    <row r="78" spans="1:5" ht="12.75">
      <c r="A78" s="3"/>
      <c r="B78" s="3"/>
      <c r="C78" s="3"/>
      <c r="D78" s="3"/>
      <c r="E78" s="27">
        <f t="shared" si="0"/>
      </c>
    </row>
    <row r="79" spans="1:5" ht="12.75">
      <c r="A79" s="3"/>
      <c r="B79" s="3"/>
      <c r="C79" s="3"/>
      <c r="D79" s="3"/>
      <c r="E79" s="27">
        <f t="shared" si="0"/>
      </c>
    </row>
    <row r="80" spans="1:5" ht="12.75">
      <c r="A80" s="3"/>
      <c r="B80" s="3"/>
      <c r="C80" s="3"/>
      <c r="D80" s="3"/>
      <c r="E80" s="27">
        <f t="shared" si="0"/>
      </c>
    </row>
    <row r="81" spans="1:5" ht="12.75">
      <c r="A81" s="3"/>
      <c r="B81" s="3"/>
      <c r="C81" s="3"/>
      <c r="D81" s="3"/>
      <c r="E81" s="27">
        <f t="shared" si="0"/>
      </c>
    </row>
    <row r="82" spans="1:5" ht="12.75">
      <c r="A82" s="3"/>
      <c r="B82" s="3"/>
      <c r="C82" s="3"/>
      <c r="D82" s="3"/>
      <c r="E82" s="27">
        <f t="shared" si="0"/>
      </c>
    </row>
    <row r="83" spans="1:5" ht="12.75">
      <c r="A83" s="3"/>
      <c r="B83" s="3"/>
      <c r="C83" s="3"/>
      <c r="D83" s="3"/>
      <c r="E83" s="27">
        <f t="shared" si="0"/>
      </c>
    </row>
    <row r="84" spans="1:5" ht="12.75">
      <c r="A84" s="3"/>
      <c r="B84" s="3"/>
      <c r="C84" s="3"/>
      <c r="D84" s="3"/>
      <c r="E84" s="27">
        <f t="shared" si="0"/>
      </c>
    </row>
    <row r="85" spans="1:5" ht="12.75">
      <c r="A85" s="3"/>
      <c r="B85" s="3"/>
      <c r="C85" s="3"/>
      <c r="D85" s="3"/>
      <c r="E85" s="27">
        <f t="shared" si="0"/>
      </c>
    </row>
    <row r="86" spans="1:5" ht="12.75">
      <c r="A86" s="3"/>
      <c r="B86" s="3"/>
      <c r="C86" s="3"/>
      <c r="D86" s="3"/>
      <c r="E86" s="27">
        <f t="shared" si="0"/>
      </c>
    </row>
    <row r="87" spans="1:5" ht="12.75">
      <c r="A87" s="3"/>
      <c r="B87" s="3"/>
      <c r="C87" s="3"/>
      <c r="D87" s="3"/>
      <c r="E87" s="27">
        <f t="shared" si="0"/>
      </c>
    </row>
    <row r="88" spans="1:5" ht="12.75">
      <c r="A88" s="3"/>
      <c r="B88" s="3"/>
      <c r="C88" s="3"/>
      <c r="D88" s="3"/>
      <c r="E88" s="27">
        <f t="shared" si="0"/>
      </c>
    </row>
    <row r="89" spans="1:5" ht="12.75">
      <c r="A89" s="3"/>
      <c r="B89" s="3"/>
      <c r="C89" s="3"/>
      <c r="D89" s="3"/>
      <c r="E89" s="27">
        <f t="shared" si="0"/>
      </c>
    </row>
    <row r="90" spans="1:5" ht="12.75">
      <c r="A90" s="3"/>
      <c r="B90" s="3"/>
      <c r="C90" s="3"/>
      <c r="D90" s="3"/>
      <c r="E90" s="27">
        <f t="shared" si="0"/>
      </c>
    </row>
    <row r="91" spans="1:5" ht="12.75">
      <c r="A91" s="3"/>
      <c r="B91" s="3"/>
      <c r="C91" s="3"/>
      <c r="D91" s="3"/>
      <c r="E91" s="27">
        <f t="shared" si="0"/>
      </c>
    </row>
    <row r="92" spans="1:5" ht="12.75">
      <c r="A92" s="3"/>
      <c r="B92" s="3"/>
      <c r="C92" s="3"/>
      <c r="D92" s="3"/>
      <c r="E92" s="27">
        <f t="shared" si="0"/>
      </c>
    </row>
    <row r="93" spans="1:5" ht="12.75">
      <c r="A93" s="3"/>
      <c r="B93" s="3"/>
      <c r="C93" s="3"/>
      <c r="D93" s="3"/>
      <c r="E93" s="27">
        <f t="shared" si="0"/>
      </c>
    </row>
    <row r="94" spans="1:5" ht="12.75">
      <c r="A94" s="3"/>
      <c r="B94" s="3"/>
      <c r="C94" s="3"/>
      <c r="D94" s="3"/>
      <c r="E94" s="27">
        <f t="shared" si="0"/>
      </c>
    </row>
    <row r="95" spans="1:5" ht="12.75">
      <c r="A95" s="3"/>
      <c r="B95" s="3"/>
      <c r="C95" s="3"/>
      <c r="D95" s="3"/>
      <c r="E95" s="27">
        <f t="shared" si="0"/>
      </c>
    </row>
    <row r="96" spans="1:5" ht="12.75">
      <c r="A96" s="3"/>
      <c r="B96" s="3"/>
      <c r="C96" s="3"/>
      <c r="D96" s="3"/>
      <c r="E96" s="27">
        <f t="shared" si="0"/>
      </c>
    </row>
    <row r="97" spans="1:5" ht="12.75">
      <c r="A97" s="3"/>
      <c r="B97" s="3"/>
      <c r="C97" s="3"/>
      <c r="D97" s="3"/>
      <c r="E97" s="27">
        <f>IF(N(D97),RANK(D97,LI,1),"")</f>
      </c>
    </row>
    <row r="98" spans="1:5" ht="12.75">
      <c r="A98" s="3"/>
      <c r="B98" s="3"/>
      <c r="C98" s="3"/>
      <c r="D98" s="3"/>
      <c r="E98" s="27">
        <f>IF(N(D98),RANK(D98,LI,1),"")</f>
      </c>
    </row>
    <row r="99" spans="1:5" ht="12.75">
      <c r="A99" s="3"/>
      <c r="B99" s="3"/>
      <c r="C99" s="3"/>
      <c r="D99" s="3"/>
      <c r="E99" s="27">
        <f>IF(N(D99),RANK(D99,LI,1),"")</f>
      </c>
    </row>
    <row r="100" spans="1:5" ht="12.75">
      <c r="A100" s="3"/>
      <c r="B100" s="3"/>
      <c r="C100" s="3"/>
      <c r="D100" s="3"/>
      <c r="E100" s="27">
        <f>IF(N(D100),RANK(D100,LI,1),"")</f>
      </c>
    </row>
    <row r="101" spans="1:5" ht="12.75">
      <c r="A101" s="3"/>
      <c r="B101" s="3"/>
      <c r="C101" s="3"/>
      <c r="D101" s="3"/>
      <c r="E101" s="27">
        <f>IF(N(D101),RANK(D101,LI,1),"")</f>
      </c>
    </row>
    <row r="102" spans="1:5" ht="12.75">
      <c r="A102" s="3"/>
      <c r="B102" s="3"/>
      <c r="C102" s="3"/>
      <c r="D102" s="3"/>
      <c r="E102" s="27">
        <f>IF(N(D102),RANK(D102,LI,1),"")</f>
      </c>
    </row>
    <row r="103" spans="1:5" ht="12.75">
      <c r="A103" s="3"/>
      <c r="B103" s="3"/>
      <c r="C103" s="3"/>
      <c r="D103" s="3"/>
      <c r="E103" s="27">
        <f>IF(N(D103),RANK(D103,LI,1),"")</f>
      </c>
    </row>
    <row r="104" spans="1:5" ht="12.75">
      <c r="A104" s="3"/>
      <c r="B104" s="3"/>
      <c r="C104" s="3"/>
      <c r="D104" s="3"/>
      <c r="E104" s="27">
        <f>IF(N(D104),RANK(D104,LI,1),"")</f>
      </c>
    </row>
    <row r="105" spans="1:5" ht="12.75">
      <c r="A105" s="3"/>
      <c r="B105" s="3"/>
      <c r="C105" s="3"/>
      <c r="D105" s="3"/>
      <c r="E105" s="27">
        <f>IF(N(D105),RANK(D105,LI,1),"")</f>
      </c>
    </row>
    <row r="106" spans="1:5" ht="12.75">
      <c r="A106" s="3"/>
      <c r="B106" s="3"/>
      <c r="C106" s="3"/>
      <c r="D106" s="3"/>
      <c r="E106" s="27">
        <f>IF(N(D106),RANK(D106,LI,1),"")</f>
      </c>
    </row>
    <row r="107" spans="1:5" ht="12.75">
      <c r="A107" s="3"/>
      <c r="B107" s="3"/>
      <c r="C107" s="3"/>
      <c r="D107" s="3"/>
      <c r="E107" s="27">
        <f>IF(N(D107),RANK(D107,LI,1),"")</f>
      </c>
    </row>
    <row r="108" spans="1:5" ht="12.75">
      <c r="A108" s="3"/>
      <c r="B108" s="3"/>
      <c r="C108" s="3"/>
      <c r="D108" s="3"/>
      <c r="E108" s="27">
        <f>IF(N(D108),RANK(D108,LI,1),"")</f>
      </c>
    </row>
    <row r="109" spans="1:5" ht="12.75">
      <c r="A109" s="3"/>
      <c r="B109" s="3"/>
      <c r="C109" s="3"/>
      <c r="D109" s="3"/>
      <c r="E109" s="27">
        <f>IF(N(D109),RANK(D109,LI,1),"")</f>
      </c>
    </row>
    <row r="110" spans="1:5" ht="12.75">
      <c r="A110" s="3"/>
      <c r="B110" s="3"/>
      <c r="C110" s="3"/>
      <c r="D110" s="3"/>
      <c r="E110" s="28"/>
    </row>
    <row r="111" spans="1:5" ht="12.75">
      <c r="A111" s="3"/>
      <c r="B111" s="3"/>
      <c r="C111" s="3"/>
      <c r="D111" s="3"/>
      <c r="E111" s="28"/>
    </row>
    <row r="112" spans="1:5" ht="12.75">
      <c r="A112" s="3"/>
      <c r="B112" s="3"/>
      <c r="C112" s="3"/>
      <c r="D112" s="3"/>
      <c r="E112" s="28"/>
    </row>
    <row r="113" spans="1:5" ht="12.75">
      <c r="A113" s="3"/>
      <c r="B113" s="3"/>
      <c r="C113" s="3"/>
      <c r="D113" s="3"/>
      <c r="E113" s="28"/>
    </row>
  </sheetData>
  <sheetProtection insertRows="0" deleteRows="0" sort="0"/>
  <mergeCells count="2">
    <mergeCell ref="A1:E1"/>
    <mergeCell ref="A2:E2"/>
  </mergeCells>
  <printOptions/>
  <pageMargins left="0.75" right="0.75" top="1" bottom="1" header="0.5" footer="0.5"/>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Pelican Products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Hilton</dc:creator>
  <cp:keywords/>
  <dc:description/>
  <cp:lastModifiedBy>PSP</cp:lastModifiedBy>
  <cp:lastPrinted>2003-07-17T21:19:57Z</cp:lastPrinted>
  <dcterms:created xsi:type="dcterms:W3CDTF">2003-06-05T16:03:11Z</dcterms:created>
  <dcterms:modified xsi:type="dcterms:W3CDTF">2005-05-17T05:50:14Z</dcterms:modified>
  <cp:category/>
  <cp:version/>
  <cp:contentType/>
  <cp:contentStatus/>
</cp:coreProperties>
</file>